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айс ГК Compipe" sheetId="1" r:id="rId1"/>
  </sheets>
  <definedNames>
    <definedName name="_xlnm.Print_Area" localSheetId="0">'Прайс ГК Compipe'!$A$1:$J$209</definedName>
  </definedNames>
  <calcPr fullCalcOnLoad="1"/>
</workbook>
</file>

<file path=xl/sharedStrings.xml><?xml version="1.0" encoding="utf-8"?>
<sst xmlns="http://schemas.openxmlformats.org/spreadsheetml/2006/main" count="727" uniqueCount="434">
  <si>
    <t>Муфта пресс равносторонняя 16х16 Comtek</t>
  </si>
  <si>
    <t>Муфта пресс равносторонняя 20х20 Comtek</t>
  </si>
  <si>
    <t>Муфта пресс равносторонняя 26х26 Comtek</t>
  </si>
  <si>
    <t>Муфта пресс равносторонняя 32х32 Comtek</t>
  </si>
  <si>
    <t>Муфта пресс переходная 20х16 Comtek</t>
  </si>
  <si>
    <t>Муфта пресс переходная 26х20 Comtek</t>
  </si>
  <si>
    <t>Муфта пресс с наружной резьбой 16х1/2" Comtek</t>
  </si>
  <si>
    <t>Муфта пресс с наружной резьбой 20х1/2" Comtek</t>
  </si>
  <si>
    <t>Муфта пресс с наружной резьбой 20х3/4" Comtek</t>
  </si>
  <si>
    <t>Муфта пресс с наружной резьбой 26х3/4" Comtek</t>
  </si>
  <si>
    <t>Муфта пресс с наружной резьбой 26х1" Comtek</t>
  </si>
  <si>
    <t>Муфта пресс с внутренней резьбой 16х1/2" Comtek</t>
  </si>
  <si>
    <t>Муфта пресс с внутренней резьбой 20х1/2" Comtek</t>
  </si>
  <si>
    <t>Муфта пресс с внутренней резьбой 20х3/4" Comtek</t>
  </si>
  <si>
    <t>Муфта пресс с внутренней резьбой 26х3/4" Comtek</t>
  </si>
  <si>
    <t>Муфта пресс с внутренней резьбой 26х1" Comtek</t>
  </si>
  <si>
    <t>Угольник пресс равносторонний 16х16 Comtek</t>
  </si>
  <si>
    <t>Угольник пресс равносторонний 20х20 Comtek</t>
  </si>
  <si>
    <t>Угольник пресс равносторонний 26х26 Comtek</t>
  </si>
  <si>
    <t>Угольник пресс равносторонний 32х32 Comtek</t>
  </si>
  <si>
    <t>Угольник пресс с наружной резьбой 16х1/2" Comtek</t>
  </si>
  <si>
    <t>Угольник пресс с наружной резьбой 20х3/4" Comtek</t>
  </si>
  <si>
    <t>Угольник пресс с наружной резьбой 26х3/4" Comtek</t>
  </si>
  <si>
    <t>Угольник пресс с внутренней резьбой 16х1/2" Comtek</t>
  </si>
  <si>
    <t>Угольник пресс с внутренней резьбой 20х3/4" Comtek</t>
  </si>
  <si>
    <t>Угольник пресс с внутренней резьбой 26х3/4" Comtek</t>
  </si>
  <si>
    <t>Угольник пресс настенный - короткий  16х1/2" (Н.39 mm) Comtek</t>
  </si>
  <si>
    <t>Угольник пресс настенный - короткий  20х1/2" (Н.52 mm) Comtek</t>
  </si>
  <si>
    <t>Тройник пресс равносторонний 16х16х16 Comtek</t>
  </si>
  <si>
    <t>Тройник пресс равносторонний 20х20х20 Comtek</t>
  </si>
  <si>
    <t>Тройник пресс равносторонний 26х26х26 Comtek</t>
  </si>
  <si>
    <t>Тройник пресс равносторонний 32х32х32 Comtek</t>
  </si>
  <si>
    <t>Тройник пресс переходной 16х20х16 Comtek</t>
  </si>
  <si>
    <t>Тройник пресс переходной 20х16х16 Comtek</t>
  </si>
  <si>
    <t>Тройник пресс переходной 20х16х20 Comtek</t>
  </si>
  <si>
    <t>Тройник пресс переходной 20х20х16 Comtek</t>
  </si>
  <si>
    <t>Тройник пресс переходной 26х16х26 Comtek</t>
  </si>
  <si>
    <t>Тройник пресс переходной 26х20х20 Comtek</t>
  </si>
  <si>
    <t>Тройник пресс переходной 26х20х26 Comtek</t>
  </si>
  <si>
    <t>Тройник пресс переходной 32х26х26 Comtek</t>
  </si>
  <si>
    <t>111.01.160</t>
  </si>
  <si>
    <t>111.01.200</t>
  </si>
  <si>
    <t>111.01.260</t>
  </si>
  <si>
    <t>111.01.320</t>
  </si>
  <si>
    <t>111.04.201</t>
  </si>
  <si>
    <t>111.04.261</t>
  </si>
  <si>
    <t>111.03.160</t>
  </si>
  <si>
    <t>111.03.200</t>
  </si>
  <si>
    <t>111.03.201</t>
  </si>
  <si>
    <t>111.03.260</t>
  </si>
  <si>
    <t>111.03.261</t>
  </si>
  <si>
    <t>111.02.160</t>
  </si>
  <si>
    <t>111.02.200</t>
  </si>
  <si>
    <t>111.02.201</t>
  </si>
  <si>
    <t>111.02.260</t>
  </si>
  <si>
    <t>111.02.261</t>
  </si>
  <si>
    <t>111.05.160</t>
  </si>
  <si>
    <t>111.05.200</t>
  </si>
  <si>
    <t>111.05.260</t>
  </si>
  <si>
    <t>111.05.320</t>
  </si>
  <si>
    <t>111.07.160</t>
  </si>
  <si>
    <t>111.07.201</t>
  </si>
  <si>
    <t>111.07.260</t>
  </si>
  <si>
    <t>111.06.160</t>
  </si>
  <si>
    <t>111.06.201</t>
  </si>
  <si>
    <t>111.06.260</t>
  </si>
  <si>
    <t>111.10.160</t>
  </si>
  <si>
    <t>111.10.200</t>
  </si>
  <si>
    <t>111.08.160</t>
  </si>
  <si>
    <t>111.08.200</t>
  </si>
  <si>
    <t>111.08.260</t>
  </si>
  <si>
    <t>111.08.320</t>
  </si>
  <si>
    <t>111.09.161</t>
  </si>
  <si>
    <t>111.09.201</t>
  </si>
  <si>
    <t>111.09.202</t>
  </si>
  <si>
    <t>111.09.203</t>
  </si>
  <si>
    <t>111.09.261</t>
  </si>
  <si>
    <t>111.09.262</t>
  </si>
  <si>
    <t>111.09.263</t>
  </si>
  <si>
    <t>111.09.321</t>
  </si>
  <si>
    <t>100.01.015</t>
  </si>
  <si>
    <t>100.01.020</t>
  </si>
  <si>
    <t>100.01.025</t>
  </si>
  <si>
    <t>100.02.015</t>
  </si>
  <si>
    <t>100.02.020</t>
  </si>
  <si>
    <t>100.02.025</t>
  </si>
  <si>
    <t>100.01.115</t>
  </si>
  <si>
    <t>100.01.120</t>
  </si>
  <si>
    <t>100.01.125</t>
  </si>
  <si>
    <t>100.02.115</t>
  </si>
  <si>
    <t>100.02.120</t>
  </si>
  <si>
    <t>100.02.125</t>
  </si>
  <si>
    <t>100.03.115</t>
  </si>
  <si>
    <t>100.03.120</t>
  </si>
  <si>
    <t>100.03.125</t>
  </si>
  <si>
    <t>100.04.115</t>
  </si>
  <si>
    <t>100.04.120</t>
  </si>
  <si>
    <t>100.04.125</t>
  </si>
  <si>
    <t>100.05.115</t>
  </si>
  <si>
    <t>100.05.120</t>
  </si>
  <si>
    <t>100.05.125</t>
  </si>
  <si>
    <t>100.06.015</t>
  </si>
  <si>
    <t>100.06.020</t>
  </si>
  <si>
    <t>100.06.025</t>
  </si>
  <si>
    <t>Заказ</t>
  </si>
  <si>
    <t>Сумма</t>
  </si>
  <si>
    <t>Артикул</t>
  </si>
  <si>
    <t>Наименование</t>
  </si>
  <si>
    <t>Фото</t>
  </si>
  <si>
    <t>ИТОГ:</t>
  </si>
  <si>
    <t>Всего изделий</t>
  </si>
  <si>
    <t>На сумму</t>
  </si>
  <si>
    <t>Поставщик:</t>
  </si>
  <si>
    <t>Дата</t>
  </si>
  <si>
    <t>Прайс-лист</t>
  </si>
  <si>
    <t>Кол-во в упаковке/коробке</t>
  </si>
  <si>
    <t>10/80</t>
  </si>
  <si>
    <t>5/20</t>
  </si>
  <si>
    <t>10/60</t>
  </si>
  <si>
    <t>1/30</t>
  </si>
  <si>
    <t>1/20</t>
  </si>
  <si>
    <t>10/50</t>
  </si>
  <si>
    <t>10/40</t>
  </si>
  <si>
    <t>1/10</t>
  </si>
  <si>
    <t>5/25</t>
  </si>
  <si>
    <t>1. Трубы металлополимерные и полимерные</t>
  </si>
  <si>
    <t>1620030-1</t>
  </si>
  <si>
    <t>метр</t>
  </si>
  <si>
    <t>1</t>
  </si>
  <si>
    <t>1620040-1</t>
  </si>
  <si>
    <t>1620050-1</t>
  </si>
  <si>
    <t>1620075-1</t>
  </si>
  <si>
    <t>1620100-1</t>
  </si>
  <si>
    <t>1620150-1</t>
  </si>
  <si>
    <t>1620200-1</t>
  </si>
  <si>
    <t>2020050-1</t>
  </si>
  <si>
    <t>2020075-1</t>
  </si>
  <si>
    <t>2020100-1</t>
  </si>
  <si>
    <t>2630015-1</t>
  </si>
  <si>
    <t>2630020-1</t>
  </si>
  <si>
    <t>2630025-1</t>
  </si>
  <si>
    <t>2630030-1</t>
  </si>
  <si>
    <t>2630040-1</t>
  </si>
  <si>
    <t>2630050-1</t>
  </si>
  <si>
    <t>3230015-1</t>
  </si>
  <si>
    <t>3230020-1</t>
  </si>
  <si>
    <t>3230025-1</t>
  </si>
  <si>
    <t>3230030-1</t>
  </si>
  <si>
    <t>3230040-1</t>
  </si>
  <si>
    <t>3230050-1</t>
  </si>
  <si>
    <t>Ед.изм.</t>
  </si>
  <si>
    <t>шт.</t>
  </si>
  <si>
    <t>кв.м</t>
  </si>
  <si>
    <t>99.01.120</t>
  </si>
  <si>
    <t xml:space="preserve">Теплоизоляция ТИЛИТ толщ 3 мм шир.1200 мм, дл.25 м </t>
  </si>
  <si>
    <t>30</t>
  </si>
  <si>
    <t>99.01.040</t>
  </si>
  <si>
    <t>Мат теплоизоляционный Тилит ТП</t>
  </si>
  <si>
    <t>5</t>
  </si>
  <si>
    <t>99.02.618</t>
  </si>
  <si>
    <t>Трубки "Тилит Супер" толщ. 6, диам.18, дл.2 м.,штанга</t>
  </si>
  <si>
    <t>п.м.</t>
  </si>
  <si>
    <t>150</t>
  </si>
  <si>
    <t>99.02.622</t>
  </si>
  <si>
    <t>Трубки "Тилит Супер" толщ. 6, диам.22, дл.2 м.,штанга</t>
  </si>
  <si>
    <t>99.02.628</t>
  </si>
  <si>
    <t>Трубки "Тилит Супер" толщ. 6, диам.28, дл.2 м.,штанга</t>
  </si>
  <si>
    <t>99.02.635</t>
  </si>
  <si>
    <t>Трубки "Тилит Супер" толщ. 6, диам.35, дл.2 м.,штанга</t>
  </si>
  <si>
    <t>100</t>
  </si>
  <si>
    <t>99.02.918</t>
  </si>
  <si>
    <t>Трубки "Тилит Супер" толщ. 9, диам.18, дл.2 м.,штанга</t>
  </si>
  <si>
    <t>99.02.922</t>
  </si>
  <si>
    <t>Трубки "Тилит Супер" толщ. 9, диам.22, дл.2 м.,штанга</t>
  </si>
  <si>
    <t>99.02.928</t>
  </si>
  <si>
    <t>Трубки "Тилит Супер" толщ. 9, диам. 28, дл.2 м.,штанга</t>
  </si>
  <si>
    <t>99.02.935</t>
  </si>
  <si>
    <t>Трубки "Тилит Супер" толщ. 9, диам.35, дл.2 м.,штанга</t>
  </si>
  <si>
    <t>99.06.918</t>
  </si>
  <si>
    <t>Трубки "Тилит Супер Протект-К" толщ. 9, диам.18, дл.2 м.,штанга</t>
  </si>
  <si>
    <t>99.06.922</t>
  </si>
  <si>
    <t>Трубки "Тилит Супер Протект-К" толщ. 9, диам.22, дл.2 м.,штанга</t>
  </si>
  <si>
    <t>99.05.918</t>
  </si>
  <si>
    <t>Трубки "Тилит Супер Протект-С" толщ. 9, диам.18, дл.2 м.,штанга</t>
  </si>
  <si>
    <t>99.05.922</t>
  </si>
  <si>
    <t>Трубки "Тилит Супер Протект-С" толщ. 9, диам.22, дл.2 м.,штанга</t>
  </si>
  <si>
    <t>99.06.418</t>
  </si>
  <si>
    <t>Трубки "Тилит Супер Протект-К" толщ.4, диам.18, дл.10 м., бухта</t>
  </si>
  <si>
    <t>170</t>
  </si>
  <si>
    <t>99.06.422</t>
  </si>
  <si>
    <t>Трубки "Тилит Супер Протект-К" толщ.4, диам.22, дл.10 м., бухта</t>
  </si>
  <si>
    <t>160</t>
  </si>
  <si>
    <t>Трубки "Тилит Супер Протект-С" толщ.4, диам.18, дл.10 м., бухта</t>
  </si>
  <si>
    <t>Трубки "Тилит Супер Протект-С" толщ.4, диам.22, дл.10 м., бухта</t>
  </si>
  <si>
    <t>Фиксатор FT</t>
  </si>
  <si>
    <t>99.04.010</t>
  </si>
  <si>
    <t>Лента демпферная Тилит Супер 10х100мм, дл. 25п.м.</t>
  </si>
  <si>
    <t>99.04.020</t>
  </si>
  <si>
    <t>Лента полиэтиленовая клеевая арм. Тилит  шир. 48 мм, дл.50 п.м</t>
  </si>
  <si>
    <t>ШРН-1</t>
  </si>
  <si>
    <t>Шкаф накладной 651х120х454 мм. ШРН-1</t>
  </si>
  <si>
    <t>ШРН-2</t>
  </si>
  <si>
    <t>Шкаф накладной 651х120х554 мм. ШРН-2</t>
  </si>
  <si>
    <t>ШРН-3</t>
  </si>
  <si>
    <t>Шкаф накладной 651х120х704 мм. ШРН-3</t>
  </si>
  <si>
    <t>ШРН-4</t>
  </si>
  <si>
    <t>Шкаф накладной 651х120х854 мм. ШРН-4</t>
  </si>
  <si>
    <t>ШРН-5</t>
  </si>
  <si>
    <t>Шкаф накладной  651х120х1004 мм. ШРН-5</t>
  </si>
  <si>
    <t>ШРН-6</t>
  </si>
  <si>
    <t>Шкаф накладной  651х120х1154 мм. ШРН-6</t>
  </si>
  <si>
    <t>ШРН-7</t>
  </si>
  <si>
    <t>Шкаф накладной  651х120х1304 мм. ШРН-7</t>
  </si>
  <si>
    <t>ШРВ-1</t>
  </si>
  <si>
    <t>Шкаф встраиваемый  670х125х496 мм. ШРВ-1</t>
  </si>
  <si>
    <t>ШРВ-2</t>
  </si>
  <si>
    <t>Шкаф встраиваемый  670х125х596 мм. ШРВ-2</t>
  </si>
  <si>
    <t>ШРВ-3</t>
  </si>
  <si>
    <t>Шкаф встраиваемый  670х125х746 мм. ШРВ-3</t>
  </si>
  <si>
    <t>ШРВ-4</t>
  </si>
  <si>
    <t>Шкаф встраиваемый  670х125х896 мм. ШРВ-4</t>
  </si>
  <si>
    <t>ШРВ-5</t>
  </si>
  <si>
    <t>Шкаф встраиваемый 670х125х1046 мм. ШРВ-5</t>
  </si>
  <si>
    <t>ШРВ-6</t>
  </si>
  <si>
    <t>Шкаф встраиваемый 670х125х1196 мм. ШРВ-6</t>
  </si>
  <si>
    <t>ШРВ-7</t>
  </si>
  <si>
    <t>Шкаф встраиваемый 670х125х1346 мм. ШРВ-7</t>
  </si>
  <si>
    <t>1620200-5</t>
  </si>
  <si>
    <t>2020100-5</t>
  </si>
  <si>
    <t>1620200-6</t>
  </si>
  <si>
    <t>2020100-6</t>
  </si>
  <si>
    <t>Труба PE-RT/EVOH 1,2,4 классы эксплуатации</t>
  </si>
  <si>
    <t>Труба однослойная PE-Xa, 1,2,4 классы эксплуатации</t>
  </si>
  <si>
    <t>Труба металлопластиковая PEX-Al-PEX 1,2,4,5 классы эксплуатации</t>
  </si>
  <si>
    <t>Труба PERT/EVOH с антидиффузионным слоем 16,0 х 2,0 Compipe бухта 200 м</t>
  </si>
  <si>
    <t>Труба PERT/EVOH с антидиффузионным слоем 20,0 х 2,0 Compipe бухта 100 м</t>
  </si>
  <si>
    <t>Труба PE-Xa однослойная 16,0 х 2,0 Compipe бухта 200 м</t>
  </si>
  <si>
    <t>Труба PE-Xa однослойная 20,0 х 2,0 Compipe бухта 100 м</t>
  </si>
  <si>
    <t>Труба МП Pex-Al-Pex 16,0 х 2,0 Compipe бухта 30 м</t>
  </si>
  <si>
    <t>Труба МП Pex-Al-Pex 16,0 х 2,0 Compipe бухта 40 м</t>
  </si>
  <si>
    <t>Труба МП Pex-Al-Pex 16,0 х 2,0 Compipe бухта 50 м</t>
  </si>
  <si>
    <t>Труба МП Pex-Al-Pex 16,0 х 2,0 Compipe бухта 75 м</t>
  </si>
  <si>
    <t>Труба МП Pex-Al-Pex 16,0 х 2,0 Compipe бухта 100 м</t>
  </si>
  <si>
    <t>Труба МП Pex-Al-Pex 16,0 х 2,0 Compipe бухта 150 м</t>
  </si>
  <si>
    <t>Труба МП Pex-Al-Pex 16,0 х 2,0 Compipe бухта 200 м</t>
  </si>
  <si>
    <t>Труба МП Pex-Al-Pex 20,0 х 2,0 Compipe бухта 50 м</t>
  </si>
  <si>
    <t>Труба МП Pex-Al-Pex 20,0 х 2,0 Compipe бухта 75 м</t>
  </si>
  <si>
    <t>Труба МП Pex-Al-Pex 20,0 х 2,0 Compipe бухта 100 м</t>
  </si>
  <si>
    <t>Труба МП Pex-Al-Pex 26,0 х 3,0 Compipe бухта 15 м</t>
  </si>
  <si>
    <t>Труба МП Pex-Al-Pex 26,0 х 3,0 Compipe бухта 20 м</t>
  </si>
  <si>
    <t>Труба МП Pex-Al-Pex 26,0 х 3,0 Compipe бухта 25 м</t>
  </si>
  <si>
    <t>Труба МП Pex-Al-Pex 26,0 х 3,0 Compipe бухта 30 м</t>
  </si>
  <si>
    <t>Труба МП Pex-Al-Pex 26,0 х 3,0 Compipe бухта 40 м</t>
  </si>
  <si>
    <t>Труба МП Pex-Al-Pex 26,0 х 3,0 Compipe бухта 50 м</t>
  </si>
  <si>
    <t>Труба МП Pex-Al-Pex 32,0 х 3,0 Compipe бухта 15 м</t>
  </si>
  <si>
    <t>Труба МП Pex-Al-Pex 32,0 х 3,0 Compipe бухта 20 м</t>
  </si>
  <si>
    <t>Труба МП Pex-Al-Pex 32,0 х 3,0 Compipe бухта 25 м</t>
  </si>
  <si>
    <t>Труба МП Pex-Al-Pex 32,0 х 3,0 Compipe бухта 30 м</t>
  </si>
  <si>
    <t>Труба МП Pex-Al-Pex 32,0 х 3,0 Compipe бухта 40 м</t>
  </si>
  <si>
    <t>Труба МП Pex-Al-Pex 32,0 х 3,0 Compipe бухта 50 м</t>
  </si>
  <si>
    <t>100.07.115</t>
  </si>
  <si>
    <t>100.09.120</t>
  </si>
  <si>
    <t>100.09.125</t>
  </si>
  <si>
    <t>111.14.161</t>
  </si>
  <si>
    <t>111.14.201</t>
  </si>
  <si>
    <t>111.14.202</t>
  </si>
  <si>
    <t>Евроконус пресс 16х3/4" Comtek</t>
  </si>
  <si>
    <t>Евроконус пресс 16х1/2" Comtek</t>
  </si>
  <si>
    <t>Евроконус пресс 20х3/4" Comtek</t>
  </si>
  <si>
    <t>Евроконус пресс 20х1/2" Comtek</t>
  </si>
  <si>
    <t>Шаровой кран 1/2"ВР х 1/2"ВР "ручка" Comtek</t>
  </si>
  <si>
    <t>Шаровой кран 3/4"ВР х 3/4"ВР "ручка" Comtek</t>
  </si>
  <si>
    <t>Шаровой кран 1"ВР х 1"ВР "ручка" Comtek</t>
  </si>
  <si>
    <t>Шаровой кран 1/2"ВР х 1/2"ВР "бабочка" Comtek</t>
  </si>
  <si>
    <t>Шаровой кран 3/4"ВР х 3/4"ВР "бабочка" Comtek</t>
  </si>
  <si>
    <t>Шаровой кран 1"ВР х 1"ВР "бабочка" Comtek</t>
  </si>
  <si>
    <t>Шаровой кран 1/2"ВР х 1/2"НР "ручка" Comtek</t>
  </si>
  <si>
    <t>Шаровой кран 3/4"ВР х 3/4"НР "ручка" Comtek</t>
  </si>
  <si>
    <t>Шаровой кран 1"ВР х 1"НР "ручка" Comtek</t>
  </si>
  <si>
    <t>Шаровой кран 1/2"ВР х 1/2"НР "бабочка" Comtek</t>
  </si>
  <si>
    <t>Шаровой кран 3/4"ВР х 3/4"НР "бабочка" Comtek</t>
  </si>
  <si>
    <t>Шаровой кран 1"ВР х 1"НР "бабочка" Comtek</t>
  </si>
  <si>
    <t>Шаровой кран 1/2"НР х 1/2"НР "бабочка" Comtek</t>
  </si>
  <si>
    <t>Шаровой кран 3/4"НР х 3/4"НР "бабочка" Comtek</t>
  </si>
  <si>
    <t>Шаровой кран 1"НР х 1"НР "бабочка" Comtek</t>
  </si>
  <si>
    <t>Шаровой кран  с полусгоном 1/2"НР х 1/2"ВР "бабочка" Comtek</t>
  </si>
  <si>
    <t>Шаровой кран  с полусгоном 3/4"НР х 3/4"ВР "бабочка" Comtek</t>
  </si>
  <si>
    <t>Шаровой кран  с полусгоном 1"НР х 1"ВР "бабочка" Comtek</t>
  </si>
  <si>
    <t>Шаровой кран угловой с полусгоном 1/2"НР х 1/2"ВР "бабочка" Comtek</t>
  </si>
  <si>
    <t>Шаровой кран угловой с полусгоном 3/4"НР х 3/4"ВР "бабочка" Comtek</t>
  </si>
  <si>
    <t>Шаровой кран угловой с полусгоном 1"НР х 1"ВР "бабочка" Comtek</t>
  </si>
  <si>
    <t>Шаровой кран с дренажем и возд.  1/2"ВР х 1/2"ВР "ручка" Comtek</t>
  </si>
  <si>
    <t>Шаровой кран с дренажем и возд.  3/4"ВР х 3/4"ВР "ручка" Comtek</t>
  </si>
  <si>
    <t>Шаровой кран с дренажем и возд.  1"ВР х 1"ВР "ручка" Comtek</t>
  </si>
  <si>
    <t>Шаровой кран с дренажем 1/2"НР Comtek</t>
  </si>
  <si>
    <t>Шаровой кран с удлиненной рукояткой 3/4"ВР х 3/4"НР Comtek</t>
  </si>
  <si>
    <t>Шаровой кран с удлиненной рукояткой 1"ВР х 1"НР Comtek</t>
  </si>
  <si>
    <t>20/100</t>
  </si>
  <si>
    <t>5/15</t>
  </si>
  <si>
    <t>10/30</t>
  </si>
  <si>
    <t>20/80</t>
  </si>
  <si>
    <t>1/6</t>
  </si>
  <si>
    <t>1/4</t>
  </si>
  <si>
    <t>4/16</t>
  </si>
  <si>
    <t>2/8</t>
  </si>
  <si>
    <t>10/90</t>
  </si>
  <si>
    <t>1/50</t>
  </si>
  <si>
    <t>1/12</t>
  </si>
  <si>
    <t>1/18</t>
  </si>
  <si>
    <t>1/8</t>
  </si>
  <si>
    <t>190.01.320</t>
  </si>
  <si>
    <t>Пресс-инструмент аккумуляторный с клещами 16х2, 20х2, 26х3, 32х3, профиль обжима "ТН", Compipe</t>
  </si>
  <si>
    <t>190.02.320</t>
  </si>
  <si>
    <t>Пресс-инструмент ручной с губками 16х2, 20х2, 26х3, 32х3, профиль обжима "ТН", Compipe</t>
  </si>
  <si>
    <t>190.02.200</t>
  </si>
  <si>
    <t>Пресс-инструмент ручной с губками 16х2, 20х2, профиль обжима "ТН", Compipe</t>
  </si>
  <si>
    <t>100.01.032</t>
  </si>
  <si>
    <t>Шаровой кран 1" 1/4 ВР х 1" 1/4  ВР "ручка" Comtek</t>
  </si>
  <si>
    <t>100.01.040</t>
  </si>
  <si>
    <t>Шаровой кран 1" 1/2 ВР х 1" 1/2  ВР "ручка" Comtek</t>
  </si>
  <si>
    <t>100.04.132</t>
  </si>
  <si>
    <t>Шаровой кран с полусгоном 1 1/4" НР х 1 1/4" ВР "бабочка" Comtek</t>
  </si>
  <si>
    <t>192.50.200</t>
  </si>
  <si>
    <t>Инструмент скобозабивной для монтажа водяных теплых полов, Compipe</t>
  </si>
  <si>
    <t>192.02.200</t>
  </si>
  <si>
    <t>1620600-5</t>
  </si>
  <si>
    <t>Труба PERT/EVOH с антидиффузионным слоем 16,0 х 2,0 Compipe бухта 600 м</t>
  </si>
  <si>
    <t>Муфта пресс с внутренней резьбой 16х3/4" Comtek</t>
  </si>
  <si>
    <t>111.02.161</t>
  </si>
  <si>
    <t>Муфта пресс с внутренней резьбой 32х1" Comtek</t>
  </si>
  <si>
    <t>111.02.320</t>
  </si>
  <si>
    <t>Муфта пресс с наружной резьбой 16х3/4" Comtek</t>
  </si>
  <si>
    <t>111.03.161</t>
  </si>
  <si>
    <t>Муфта пресс с наружной резьбой 32х1" Comtek</t>
  </si>
  <si>
    <t>111.03.320</t>
  </si>
  <si>
    <t>Муфта пресс переходная 26х16 Comtek</t>
  </si>
  <si>
    <t>111.04.262</t>
  </si>
  <si>
    <t>Угольник пресс с внутренней резьбой 20х1/2" Comtek</t>
  </si>
  <si>
    <t>111.06.200</t>
  </si>
  <si>
    <t>Угольник пресс с внутренней резьбой 26х1" Comtek</t>
  </si>
  <si>
    <t>Угольник пресс с внутренней резьбой 32х1" Comtek</t>
  </si>
  <si>
    <t>111.06.261</t>
  </si>
  <si>
    <t>111.06.320</t>
  </si>
  <si>
    <t>Угольник пресс с наружной резьбой 20х1/2" Comtek</t>
  </si>
  <si>
    <t>111.07.200</t>
  </si>
  <si>
    <t>Угольник пресс с наружной резьбой 26х1" Comtek</t>
  </si>
  <si>
    <t>Угольник пресс с наружной резьбой 32х1" Comtek</t>
  </si>
  <si>
    <t>111.07.261</t>
  </si>
  <si>
    <t>111.07.320</t>
  </si>
  <si>
    <t>Тройник пресс переходной 20х26х20 Comtek</t>
  </si>
  <si>
    <t>Тройник пресс переходной 26х16х20 Comtek</t>
  </si>
  <si>
    <t>111.09.204</t>
  </si>
  <si>
    <t>111.09.260</t>
  </si>
  <si>
    <t>Тройник пресс переходной 26х20х16 Comtek</t>
  </si>
  <si>
    <t>111.09.264</t>
  </si>
  <si>
    <t>Тройник пресс переходной 26х26х20 Comtek</t>
  </si>
  <si>
    <t>111.09.265</t>
  </si>
  <si>
    <t>Тройник пресс переходной 32х20х26 Comtek</t>
  </si>
  <si>
    <t>111.09.323</t>
  </si>
  <si>
    <t>Тройник пресс с внутренней резьбой 16х1/2"х16 Comtek</t>
  </si>
  <si>
    <t>Тройник пресс с внутренней резьбой 20х1/2"х20 Comtek</t>
  </si>
  <si>
    <t>Тройник пресс с внутренней резьбой 20х3/4"х20 Comtek</t>
  </si>
  <si>
    <t>111.11.161</t>
  </si>
  <si>
    <t>111.11.201</t>
  </si>
  <si>
    <t>111.11.202</t>
  </si>
  <si>
    <t>Тройник пресс с наружной резьбой 16х1/2"х16 Comtek</t>
  </si>
  <si>
    <t>Тройник пресс с наружной резьбой 20х1/2"х20 Comtek</t>
  </si>
  <si>
    <t>Тройник пресс с наружной резьбой 20х3/4"х20 Comtek</t>
  </si>
  <si>
    <t>111.12.161</t>
  </si>
  <si>
    <t>111.12.201</t>
  </si>
  <si>
    <t>111.12.202</t>
  </si>
  <si>
    <t>111.14.160</t>
  </si>
  <si>
    <t>111.14.200</t>
  </si>
  <si>
    <t>курс (EUR/rub)</t>
  </si>
  <si>
    <t>курс (USD/rub)</t>
  </si>
  <si>
    <t>Скидка</t>
  </si>
  <si>
    <t>Цена
база, у.е.</t>
  </si>
  <si>
    <t>Цена база, руб</t>
  </si>
  <si>
    <t>Цена 
со скидкой, руб</t>
  </si>
  <si>
    <t>Цены указаны в у.е, с учетом НДС</t>
  </si>
  <si>
    <t>50/2500</t>
  </si>
  <si>
    <t>г.Москва, ул. Южнопортовая , д.5 стр.1-6</t>
  </si>
  <si>
    <t xml:space="preserve">99.07.418 </t>
  </si>
  <si>
    <t xml:space="preserve">99.07.422 </t>
  </si>
  <si>
    <t>1/9</t>
  </si>
  <si>
    <t>1/15</t>
  </si>
  <si>
    <t>1/21</t>
  </si>
  <si>
    <t>Клипса поворотная для трубы Ду 14/16/17/20</t>
  </si>
  <si>
    <t>Фиксатор угла поворота трубы 90 гр 16</t>
  </si>
  <si>
    <t>Труба металлопластиковая PERT-Al-PERT 1,2,4,5 классы эксплуатации</t>
  </si>
  <si>
    <t xml:space="preserve">1620200-2 </t>
  </si>
  <si>
    <t xml:space="preserve">Труба МП PERT-AL-PERT 16,0 х 2,0 Compipe 200м </t>
  </si>
  <si>
    <t xml:space="preserve">2020100-2 </t>
  </si>
  <si>
    <t xml:space="preserve">Труба МП PERT-AL-PERT 20,0 х 2,0 Compipe 100м </t>
  </si>
  <si>
    <t>Труба PE-Xа/EVOH с антидиффузионным слоем 16,0 х 2,2 Compipe бухта 200 м</t>
  </si>
  <si>
    <t>Труба PE-Xа/EVOH с антидиффузионным слоем 20,0 х 2,8 Compipe бухта 100 м</t>
  </si>
  <si>
    <t>Труба PE-Xа/EVOH с антидиффузионным слоем 25,0 х 3,5 Compipe бухта 50 м</t>
  </si>
  <si>
    <t xml:space="preserve">Труба PE-Xа/EVOH с антидиффузионным слоем 32,0 х 4,4 Compipe бухта 50 м </t>
  </si>
  <si>
    <t xml:space="preserve">1622200-9 </t>
  </si>
  <si>
    <t xml:space="preserve">2028100-9 </t>
  </si>
  <si>
    <t xml:space="preserve">2535050-9 </t>
  </si>
  <si>
    <t xml:space="preserve">3244050-9 </t>
  </si>
  <si>
    <t xml:space="preserve">Труба PE-Xa 16,0x2,2 Compipe бухта 200м </t>
  </si>
  <si>
    <t xml:space="preserve">Труба PE-Xa 20x2,8 Compipe бухта 100м </t>
  </si>
  <si>
    <t xml:space="preserve">Труба PE-Xa 25x3,5 Compipe бухта 50м </t>
  </si>
  <si>
    <t>Труба PE-Xa 32x4,4 Compipe бухта 50м  </t>
  </si>
  <si>
    <t>Труба PE-Xа/EVOH с антидиффузионным слоем 1,2,4,5 классы эксплуатации</t>
  </si>
  <si>
    <t>Труба PE-Xа однослойная 1,2,4,5 классы эксплуатации</t>
  </si>
  <si>
    <t>99.06.928</t>
  </si>
  <si>
    <t>99.06.935</t>
  </si>
  <si>
    <t>Трубки "Тилит Супер Протект-К" толщ. 9, диам.28, дл.2 м.,штанга</t>
  </si>
  <si>
    <t>Трубки "Тилит Супер Протект-К" толщ. 9, диам.35, дл.2 м.,штанга</t>
  </si>
  <si>
    <t>99.05.928</t>
  </si>
  <si>
    <t>99.05.935</t>
  </si>
  <si>
    <t>Трубки "Тилит Супер Протект-С" толщ. 9, диам.28, дл.2 м.,штанга</t>
  </si>
  <si>
    <t>Трубки "Тилит Супер Протект-С" толщ. 9, диам.35, дл.2 м.,штанга</t>
  </si>
  <si>
    <t>1622200-8</t>
  </si>
  <si>
    <t>2028100-8</t>
  </si>
  <si>
    <t>2535050-8</t>
  </si>
  <si>
    <t>3244050-8</t>
  </si>
  <si>
    <t xml:space="preserve">192.02.320 </t>
  </si>
  <si>
    <t xml:space="preserve">Ножницы для труб диаметром до 32, Compipe </t>
  </si>
  <si>
    <t>ООО "ГК Компайп"</t>
  </si>
  <si>
    <t xml:space="preserve">Фиксатор угла поворота трубы 90 гр. Ду 18-22 мм </t>
  </si>
  <si>
    <t>99.04.023</t>
  </si>
  <si>
    <t>99.04.024</t>
  </si>
  <si>
    <t>Лента ТПЛ Тилит красная 48мм*50м (упак=24шт)</t>
  </si>
  <si>
    <t>Лента ТПЛ Тилит синяя 48мм*50м (упак=24шт)</t>
  </si>
  <si>
    <t xml:space="preserve">2. Пресс-фитинги </t>
  </si>
  <si>
    <t xml:space="preserve">3. Шаровые краны </t>
  </si>
  <si>
    <t>4. Инструмент</t>
  </si>
  <si>
    <t>5. Теплоизоляция</t>
  </si>
  <si>
    <t>6. Коллекторные шкафы</t>
  </si>
  <si>
    <t>тел./факс: тел. (495) 369 60 04, info@compipe.ru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</si>
</sst>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_&quot;р.&quot;"/>
    <numFmt numFmtId="165" formatCode="#,##0.00\ _₽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0.00000"/>
    <numFmt numFmtId="174" formatCode="_-* #,##0.000\ _₽_-;\-* #,##0.000\ _₽_-;_-* &quot;-&quot;??\ _₽_-;_-@_-"/>
    <numFmt numFmtId="175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8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left"/>
    </xf>
    <xf numFmtId="0" fontId="2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34" borderId="10" xfId="53" applyFont="1" applyFill="1" applyBorder="1" applyAlignment="1">
      <alignment horizontal="left" vertical="center" wrapText="1"/>
      <protection/>
    </xf>
    <xf numFmtId="0" fontId="1" fillId="34" borderId="10" xfId="53" applyFont="1" applyFill="1" applyBorder="1" applyAlignment="1">
      <alignment vertical="top" wrapText="1"/>
      <protection/>
    </xf>
    <xf numFmtId="2" fontId="28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 vertical="center"/>
    </xf>
    <xf numFmtId="0" fontId="28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vertical="center"/>
    </xf>
    <xf numFmtId="2" fontId="28" fillId="0" borderId="13" xfId="0" applyNumberFormat="1" applyFont="1" applyFill="1" applyBorder="1" applyAlignment="1">
      <alignment/>
    </xf>
    <xf numFmtId="2" fontId="28" fillId="0" borderId="12" xfId="0" applyNumberFormat="1" applyFont="1" applyFill="1" applyBorder="1" applyAlignment="1">
      <alignment/>
    </xf>
    <xf numFmtId="2" fontId="28" fillId="0" borderId="14" xfId="0" applyNumberFormat="1" applyFont="1" applyFill="1" applyBorder="1" applyAlignment="1">
      <alignment/>
    </xf>
    <xf numFmtId="0" fontId="57" fillId="0" borderId="0" xfId="0" applyFont="1" applyAlignment="1">
      <alignment horizontal="right"/>
    </xf>
    <xf numFmtId="0" fontId="31" fillId="0" borderId="10" xfId="0" applyFont="1" applyBorder="1" applyAlignment="1">
      <alignment horizontal="left"/>
    </xf>
    <xf numFmtId="2" fontId="28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 vertical="center"/>
    </xf>
    <xf numFmtId="2" fontId="28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vertical="center"/>
    </xf>
    <xf numFmtId="2" fontId="28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9" fontId="4" fillId="0" borderId="17" xfId="0" applyNumberFormat="1" applyFont="1" applyFill="1" applyBorder="1" applyAlignment="1">
      <alignment horizontal="left" vertical="center"/>
    </xf>
    <xf numFmtId="49" fontId="0" fillId="0" borderId="14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49" fontId="0" fillId="0" borderId="18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right" vertical="center"/>
    </xf>
    <xf numFmtId="0" fontId="1" fillId="34" borderId="10" xfId="53" applyFont="1" applyFill="1" applyBorder="1" applyAlignment="1">
      <alignment vertical="center" wrapText="1"/>
      <protection/>
    </xf>
    <xf numFmtId="2" fontId="28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 wrapText="1"/>
    </xf>
    <xf numFmtId="2" fontId="28" fillId="0" borderId="15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35" borderId="10" xfId="0" applyNumberFormat="1" applyFont="1" applyFill="1" applyBorder="1" applyAlignment="1" applyProtection="1">
      <alignment/>
      <protection locked="0"/>
    </xf>
    <xf numFmtId="2" fontId="0" fillId="35" borderId="10" xfId="0" applyNumberFormat="1" applyFont="1" applyFill="1" applyBorder="1" applyAlignment="1" applyProtection="1">
      <alignment vertical="center"/>
      <protection locked="0"/>
    </xf>
    <xf numFmtId="2" fontId="0" fillId="35" borderId="13" xfId="0" applyNumberFormat="1" applyFont="1" applyFill="1" applyBorder="1" applyAlignment="1" applyProtection="1">
      <alignment/>
      <protection locked="0"/>
    </xf>
    <xf numFmtId="2" fontId="0" fillId="35" borderId="20" xfId="0" applyNumberFormat="1" applyFont="1" applyFill="1" applyBorder="1" applyAlignment="1" applyProtection="1">
      <alignment vertical="center"/>
      <protection locked="0"/>
    </xf>
    <xf numFmtId="2" fontId="0" fillId="35" borderId="14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5" fillId="0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2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28" fillId="0" borderId="10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2" fontId="28" fillId="0" borderId="10" xfId="0" applyNumberFormat="1" applyFont="1" applyBorder="1" applyAlignment="1">
      <alignment horizontal="center" vertical="center" wrapText="1"/>
    </xf>
    <xf numFmtId="0" fontId="58" fillId="0" borderId="19" xfId="0" applyFont="1" applyBorder="1" applyAlignment="1">
      <alignment wrapText="1"/>
    </xf>
    <xf numFmtId="2" fontId="5" fillId="0" borderId="14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13" xfId="0" applyNumberFormat="1" applyBorder="1" applyAlignment="1">
      <alignment horizontal="right"/>
    </xf>
    <xf numFmtId="2" fontId="0" fillId="0" borderId="13" xfId="0" applyNumberFormat="1" applyBorder="1" applyAlignment="1">
      <alignment/>
    </xf>
    <xf numFmtId="2" fontId="28" fillId="0" borderId="13" xfId="0" applyNumberFormat="1" applyFont="1" applyFill="1" applyBorder="1" applyAlignment="1">
      <alignment vertical="center"/>
    </xf>
    <xf numFmtId="2" fontId="0" fillId="0" borderId="15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4" xfId="0" applyNumberFormat="1" applyBorder="1" applyAlignment="1">
      <alignment/>
    </xf>
    <xf numFmtId="2" fontId="0" fillId="0" borderId="13" xfId="0" applyNumberFormat="1" applyFont="1" applyFill="1" applyBorder="1" applyAlignment="1" applyProtection="1">
      <alignment/>
      <protection locked="0"/>
    </xf>
    <xf numFmtId="0" fontId="36" fillId="0" borderId="15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2" fontId="28" fillId="0" borderId="10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28" fillId="0" borderId="0" xfId="0" applyNumberFormat="1" applyFont="1" applyFill="1" applyBorder="1" applyAlignment="1">
      <alignment/>
    </xf>
    <xf numFmtId="0" fontId="28" fillId="0" borderId="12" xfId="0" applyFont="1" applyBorder="1" applyAlignment="1">
      <alignment horizontal="center" vertical="center"/>
    </xf>
    <xf numFmtId="0" fontId="1" fillId="34" borderId="13" xfId="53" applyFont="1" applyFill="1" applyBorder="1" applyAlignment="1">
      <alignment vertical="top" wrapText="1"/>
      <protection/>
    </xf>
    <xf numFmtId="0" fontId="1" fillId="34" borderId="14" xfId="53" applyFont="1" applyFill="1" applyBorder="1" applyAlignment="1">
      <alignment vertical="top" wrapText="1"/>
      <protection/>
    </xf>
    <xf numFmtId="2" fontId="28" fillId="0" borderId="10" xfId="0" applyNumberFormat="1" applyFont="1" applyBorder="1" applyAlignment="1">
      <alignment horizontal="center" vertical="center" wrapText="1"/>
    </xf>
    <xf numFmtId="0" fontId="1" fillId="33" borderId="10" xfId="53" applyFont="1" applyFill="1" applyBorder="1" applyAlignment="1">
      <alignment horizontal="left" vertical="center" wrapText="1"/>
      <protection/>
    </xf>
    <xf numFmtId="2" fontId="28" fillId="33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/>
    </xf>
    <xf numFmtId="2" fontId="28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left" vertical="center" wrapText="1"/>
    </xf>
    <xf numFmtId="0" fontId="28" fillId="34" borderId="10" xfId="53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/>
    </xf>
    <xf numFmtId="9" fontId="0" fillId="0" borderId="0" xfId="0" applyNumberFormat="1" applyAlignment="1">
      <alignment/>
    </xf>
    <xf numFmtId="2" fontId="45" fillId="36" borderId="23" xfId="58" applyNumberFormat="1" applyFont="1" applyFill="1" applyBorder="1" applyAlignment="1" applyProtection="1">
      <alignment horizontal="right"/>
      <protection locked="0"/>
    </xf>
    <xf numFmtId="2" fontId="45" fillId="36" borderId="24" xfId="58" applyNumberFormat="1" applyFont="1" applyFill="1" applyBorder="1" applyAlignment="1" applyProtection="1">
      <alignment horizontal="right"/>
      <protection locked="0"/>
    </xf>
    <xf numFmtId="10" fontId="59" fillId="36" borderId="25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29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58" fillId="0" borderId="15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36" fillId="0" borderId="19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2" fontId="28" fillId="0" borderId="13" xfId="0" applyNumberFormat="1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left" vertical="center" wrapText="1"/>
    </xf>
    <xf numFmtId="2" fontId="28" fillId="0" borderId="16" xfId="0" applyNumberFormat="1" applyFont="1" applyBorder="1" applyAlignment="1">
      <alignment horizontal="left" vertical="center" wrapText="1"/>
    </xf>
    <xf numFmtId="2" fontId="28" fillId="0" borderId="14" xfId="0" applyNumberFormat="1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/>
    </xf>
    <xf numFmtId="0" fontId="45" fillId="0" borderId="15" xfId="0" applyFont="1" applyBorder="1" applyAlignment="1">
      <alignment vertical="center"/>
    </xf>
    <xf numFmtId="0" fontId="45" fillId="0" borderId="17" xfId="0" applyFont="1" applyBorder="1" applyAlignment="1">
      <alignment/>
    </xf>
    <xf numFmtId="0" fontId="29" fillId="0" borderId="13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jpeg" /><Relationship Id="rId18" Type="http://schemas.openxmlformats.org/officeDocument/2006/relationships/image" Target="../media/image21.jpe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Relationship Id="rId21" Type="http://schemas.openxmlformats.org/officeDocument/2006/relationships/image" Target="../media/image24.png" /><Relationship Id="rId22" Type="http://schemas.openxmlformats.org/officeDocument/2006/relationships/image" Target="../media/image25.png" /><Relationship Id="rId23" Type="http://schemas.openxmlformats.org/officeDocument/2006/relationships/image" Target="../media/image26.png" /><Relationship Id="rId24" Type="http://schemas.openxmlformats.org/officeDocument/2006/relationships/image" Target="../media/image27.png" /><Relationship Id="rId25" Type="http://schemas.openxmlformats.org/officeDocument/2006/relationships/image" Target="../media/image28.jpeg" /><Relationship Id="rId26" Type="http://schemas.openxmlformats.org/officeDocument/2006/relationships/image" Target="../media/image29.jpeg" /><Relationship Id="rId27" Type="http://schemas.openxmlformats.org/officeDocument/2006/relationships/image" Target="../media/image30.jpeg" /><Relationship Id="rId28" Type="http://schemas.openxmlformats.org/officeDocument/2006/relationships/image" Target="../media/image31.png" /><Relationship Id="rId29" Type="http://schemas.openxmlformats.org/officeDocument/2006/relationships/image" Target="../media/image32.png" /><Relationship Id="rId30" Type="http://schemas.openxmlformats.org/officeDocument/2006/relationships/image" Target="../media/image33.png" /><Relationship Id="rId31" Type="http://schemas.openxmlformats.org/officeDocument/2006/relationships/image" Target="../media/image34.png" /><Relationship Id="rId32" Type="http://schemas.openxmlformats.org/officeDocument/2006/relationships/image" Target="../media/image35.png" /><Relationship Id="rId33" Type="http://schemas.openxmlformats.org/officeDocument/2006/relationships/image" Target="../media/image36.jpeg" /><Relationship Id="rId34" Type="http://schemas.openxmlformats.org/officeDocument/2006/relationships/image" Target="../media/image37.jpeg" /><Relationship Id="rId35" Type="http://schemas.openxmlformats.org/officeDocument/2006/relationships/image" Target="../media/image38.jpeg" /><Relationship Id="rId36" Type="http://schemas.openxmlformats.org/officeDocument/2006/relationships/image" Target="../media/image39.jpeg" /><Relationship Id="rId37" Type="http://schemas.openxmlformats.org/officeDocument/2006/relationships/image" Target="../media/image40.jpeg" /><Relationship Id="rId38" Type="http://schemas.openxmlformats.org/officeDocument/2006/relationships/image" Target="../media/image41.jpeg" /><Relationship Id="rId39" Type="http://schemas.openxmlformats.org/officeDocument/2006/relationships/image" Target="../media/image42.jpeg" /><Relationship Id="rId40" Type="http://schemas.openxmlformats.org/officeDocument/2006/relationships/image" Target="../media/image1.png" /><Relationship Id="rId41" Type="http://schemas.openxmlformats.org/officeDocument/2006/relationships/image" Target="../media/image3.png" /><Relationship Id="rId42" Type="http://schemas.openxmlformats.org/officeDocument/2006/relationships/image" Target="../media/image4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124</xdr:row>
      <xdr:rowOff>19050</xdr:rowOff>
    </xdr:from>
    <xdr:to>
      <xdr:col>1</xdr:col>
      <xdr:colOff>857250</xdr:colOff>
      <xdr:row>126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64509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131</xdr:row>
      <xdr:rowOff>19050</xdr:rowOff>
    </xdr:from>
    <xdr:to>
      <xdr:col>1</xdr:col>
      <xdr:colOff>828675</xdr:colOff>
      <xdr:row>133</xdr:row>
      <xdr:rowOff>238125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178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140</xdr:row>
      <xdr:rowOff>161925</xdr:rowOff>
    </xdr:from>
    <xdr:to>
      <xdr:col>1</xdr:col>
      <xdr:colOff>847725</xdr:colOff>
      <xdr:row>143</xdr:row>
      <xdr:rowOff>85725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313182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66</xdr:row>
      <xdr:rowOff>152400</xdr:rowOff>
    </xdr:from>
    <xdr:to>
      <xdr:col>1</xdr:col>
      <xdr:colOff>838200</xdr:colOff>
      <xdr:row>71</xdr:row>
      <xdr:rowOff>9525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37064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76</xdr:row>
      <xdr:rowOff>28575</xdr:rowOff>
    </xdr:from>
    <xdr:to>
      <xdr:col>1</xdr:col>
      <xdr:colOff>800100</xdr:colOff>
      <xdr:row>79</xdr:row>
      <xdr:rowOff>180975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4232">
          <a:off x="723900" y="154876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55</xdr:row>
      <xdr:rowOff>19050</xdr:rowOff>
    </xdr:from>
    <xdr:to>
      <xdr:col>1</xdr:col>
      <xdr:colOff>828675</xdr:colOff>
      <xdr:row>58</xdr:row>
      <xdr:rowOff>171450</xdr:rowOff>
    </xdr:to>
    <xdr:pic>
      <xdr:nvPicPr>
        <xdr:cNvPr id="6" name="Рисунок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13633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59</xdr:row>
      <xdr:rowOff>19050</xdr:rowOff>
    </xdr:from>
    <xdr:to>
      <xdr:col>1</xdr:col>
      <xdr:colOff>819150</xdr:colOff>
      <xdr:row>63</xdr:row>
      <xdr:rowOff>66675</xdr:rowOff>
    </xdr:to>
    <xdr:pic>
      <xdr:nvPicPr>
        <xdr:cNvPr id="7" name="Рисунок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300142">
          <a:off x="742950" y="122396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72</xdr:row>
      <xdr:rowOff>114300</xdr:rowOff>
    </xdr:from>
    <xdr:to>
      <xdr:col>1</xdr:col>
      <xdr:colOff>819150</xdr:colOff>
      <xdr:row>76</xdr:row>
      <xdr:rowOff>161925</xdr:rowOff>
    </xdr:to>
    <xdr:pic>
      <xdr:nvPicPr>
        <xdr:cNvPr id="8" name="Рисунок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21276394">
          <a:off x="742950" y="148113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57150</xdr:rowOff>
    </xdr:from>
    <xdr:to>
      <xdr:col>1</xdr:col>
      <xdr:colOff>809625</xdr:colOff>
      <xdr:row>84</xdr:row>
      <xdr:rowOff>209550</xdr:rowOff>
    </xdr:to>
    <xdr:pic>
      <xdr:nvPicPr>
        <xdr:cNvPr id="9" name="Рисунок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49584">
          <a:off x="733425" y="166116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86</xdr:row>
      <xdr:rowOff>104775</xdr:rowOff>
    </xdr:from>
    <xdr:to>
      <xdr:col>1</xdr:col>
      <xdr:colOff>828675</xdr:colOff>
      <xdr:row>90</xdr:row>
      <xdr:rowOff>38100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" y="177546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92</xdr:row>
      <xdr:rowOff>19050</xdr:rowOff>
    </xdr:from>
    <xdr:to>
      <xdr:col>1</xdr:col>
      <xdr:colOff>828675</xdr:colOff>
      <xdr:row>95</xdr:row>
      <xdr:rowOff>171450</xdr:rowOff>
    </xdr:to>
    <xdr:pic>
      <xdr:nvPicPr>
        <xdr:cNvPr id="11" name="Рисунок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" y="189833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96</xdr:row>
      <xdr:rowOff>19050</xdr:rowOff>
    </xdr:from>
    <xdr:to>
      <xdr:col>1</xdr:col>
      <xdr:colOff>828675</xdr:colOff>
      <xdr:row>100</xdr:row>
      <xdr:rowOff>66675</xdr:rowOff>
    </xdr:to>
    <xdr:pic>
      <xdr:nvPicPr>
        <xdr:cNvPr id="12" name="Рисунок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" y="198596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128</xdr:row>
      <xdr:rowOff>19050</xdr:rowOff>
    </xdr:from>
    <xdr:to>
      <xdr:col>1</xdr:col>
      <xdr:colOff>828675</xdr:colOff>
      <xdr:row>130</xdr:row>
      <xdr:rowOff>238125</xdr:rowOff>
    </xdr:to>
    <xdr:pic>
      <xdr:nvPicPr>
        <xdr:cNvPr id="13" name="Рисунок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2475" y="276320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137</xdr:row>
      <xdr:rowOff>19050</xdr:rowOff>
    </xdr:from>
    <xdr:to>
      <xdr:col>1</xdr:col>
      <xdr:colOff>828675</xdr:colOff>
      <xdr:row>139</xdr:row>
      <xdr:rowOff>238125</xdr:rowOff>
    </xdr:to>
    <xdr:pic>
      <xdr:nvPicPr>
        <xdr:cNvPr id="14" name="Рисунок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2475" y="302895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134</xdr:row>
      <xdr:rowOff>19050</xdr:rowOff>
    </xdr:from>
    <xdr:to>
      <xdr:col>1</xdr:col>
      <xdr:colOff>828675</xdr:colOff>
      <xdr:row>136</xdr:row>
      <xdr:rowOff>238125</xdr:rowOff>
    </xdr:to>
    <xdr:pic>
      <xdr:nvPicPr>
        <xdr:cNvPr id="15" name="Рисунок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" y="294036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144</xdr:row>
      <xdr:rowOff>19050</xdr:rowOff>
    </xdr:from>
    <xdr:to>
      <xdr:col>1</xdr:col>
      <xdr:colOff>828675</xdr:colOff>
      <xdr:row>146</xdr:row>
      <xdr:rowOff>238125</xdr:rowOff>
    </xdr:to>
    <xdr:pic>
      <xdr:nvPicPr>
        <xdr:cNvPr id="16" name="Рисунок 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" y="323564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147</xdr:row>
      <xdr:rowOff>19050</xdr:rowOff>
    </xdr:from>
    <xdr:to>
      <xdr:col>1</xdr:col>
      <xdr:colOff>828675</xdr:colOff>
      <xdr:row>149</xdr:row>
      <xdr:rowOff>238125</xdr:rowOff>
    </xdr:to>
    <xdr:pic>
      <xdr:nvPicPr>
        <xdr:cNvPr id="17" name="Рисунок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2475" y="332422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54</xdr:row>
      <xdr:rowOff>47625</xdr:rowOff>
    </xdr:from>
    <xdr:to>
      <xdr:col>6</xdr:col>
      <xdr:colOff>19050</xdr:colOff>
      <xdr:row>54</xdr:row>
      <xdr:rowOff>352425</xdr:rowOff>
    </xdr:to>
    <xdr:pic>
      <xdr:nvPicPr>
        <xdr:cNvPr id="18" name="Рисунок 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934200" y="10982325"/>
          <a:ext cx="1905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122</xdr:row>
      <xdr:rowOff>57150</xdr:rowOff>
    </xdr:from>
    <xdr:to>
      <xdr:col>6</xdr:col>
      <xdr:colOff>9525</xdr:colOff>
      <xdr:row>122</xdr:row>
      <xdr:rowOff>361950</xdr:rowOff>
    </xdr:to>
    <xdr:pic>
      <xdr:nvPicPr>
        <xdr:cNvPr id="19" name="Рисунок 3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924675" y="25784175"/>
          <a:ext cx="1905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19050</xdr:rowOff>
    </xdr:from>
    <xdr:to>
      <xdr:col>1</xdr:col>
      <xdr:colOff>609600</xdr:colOff>
      <xdr:row>15</xdr:row>
      <xdr:rowOff>95250</xdr:rowOff>
    </xdr:to>
    <xdr:pic>
      <xdr:nvPicPr>
        <xdr:cNvPr id="20" name="Рисунок 10" descr="pexalpexwbg.jpg"/>
        <xdr:cNvPicPr preferRelativeResize="1">
          <a:picLocks noChangeAspect="1"/>
        </xdr:cNvPicPr>
      </xdr:nvPicPr>
      <xdr:blipFill>
        <a:blip r:embed="rId17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28098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48</xdr:row>
      <xdr:rowOff>152400</xdr:rowOff>
    </xdr:from>
    <xdr:to>
      <xdr:col>1</xdr:col>
      <xdr:colOff>714375</xdr:colOff>
      <xdr:row>50</xdr:row>
      <xdr:rowOff>114300</xdr:rowOff>
    </xdr:to>
    <xdr:pic>
      <xdr:nvPicPr>
        <xdr:cNvPr id="21" name="Рисунок 12" descr="pertwbg.jpg"/>
        <xdr:cNvPicPr preferRelativeResize="1">
          <a:picLocks noChangeAspect="1"/>
        </xdr:cNvPicPr>
      </xdr:nvPicPr>
      <xdr:blipFill>
        <a:blip r:embed="rId18">
          <a:clrChange>
            <a:clrFrom>
              <a:srgbClr val="FFFFFC"/>
            </a:clrFrom>
            <a:clrTo>
              <a:srgbClr val="FFFFFC">
                <a:alpha val="0"/>
              </a:srgbClr>
            </a:clrTo>
          </a:clrChange>
        </a:blip>
        <a:stretch>
          <a:fillRect/>
        </a:stretch>
      </xdr:blipFill>
      <xdr:spPr>
        <a:xfrm>
          <a:off x="857250" y="93440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10</xdr:row>
      <xdr:rowOff>38100</xdr:rowOff>
    </xdr:from>
    <xdr:to>
      <xdr:col>5</xdr:col>
      <xdr:colOff>619125</xdr:colOff>
      <xdr:row>10</xdr:row>
      <xdr:rowOff>428625</xdr:rowOff>
    </xdr:to>
    <xdr:pic>
      <xdr:nvPicPr>
        <xdr:cNvPr id="22" name="Рисунок 142" descr="compipe_logo_tm.png"/>
        <xdr:cNvPicPr preferRelativeResize="1">
          <a:picLocks noChangeAspect="1"/>
        </xdr:cNvPicPr>
      </xdr:nvPicPr>
      <xdr:blipFill>
        <a:blip r:embed="rId19"/>
        <a:srcRect t="8656" b="8999"/>
        <a:stretch>
          <a:fillRect/>
        </a:stretch>
      </xdr:blipFill>
      <xdr:spPr>
        <a:xfrm>
          <a:off x="6905625" y="2209800"/>
          <a:ext cx="179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164</xdr:row>
      <xdr:rowOff>19050</xdr:rowOff>
    </xdr:from>
    <xdr:to>
      <xdr:col>1</xdr:col>
      <xdr:colOff>609600</xdr:colOff>
      <xdr:row>164</xdr:row>
      <xdr:rowOff>609600</xdr:rowOff>
    </xdr:to>
    <xdr:pic>
      <xdr:nvPicPr>
        <xdr:cNvPr id="23" name="Рисунок 140" descr="тил-тп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52475" y="437102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165</xdr:row>
      <xdr:rowOff>19050</xdr:rowOff>
    </xdr:from>
    <xdr:to>
      <xdr:col>1</xdr:col>
      <xdr:colOff>609600</xdr:colOff>
      <xdr:row>165</xdr:row>
      <xdr:rowOff>609600</xdr:rowOff>
    </xdr:to>
    <xdr:pic>
      <xdr:nvPicPr>
        <xdr:cNvPr id="24" name="Рисунок 143" descr="Без-имени-1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52475" y="443865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166</xdr:row>
      <xdr:rowOff>38100</xdr:rowOff>
    </xdr:from>
    <xdr:to>
      <xdr:col>1</xdr:col>
      <xdr:colOff>609600</xdr:colOff>
      <xdr:row>169</xdr:row>
      <xdr:rowOff>76200</xdr:rowOff>
    </xdr:to>
    <xdr:pic>
      <xdr:nvPicPr>
        <xdr:cNvPr id="25" name="Рисунок 144" descr="Без-имени-3.pn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52475" y="45081825"/>
          <a:ext cx="590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174</xdr:row>
      <xdr:rowOff>38100</xdr:rowOff>
    </xdr:from>
    <xdr:to>
      <xdr:col>1</xdr:col>
      <xdr:colOff>695325</xdr:colOff>
      <xdr:row>177</xdr:row>
      <xdr:rowOff>76200</xdr:rowOff>
    </xdr:to>
    <xdr:pic>
      <xdr:nvPicPr>
        <xdr:cNvPr id="26" name="Рисунок 147" descr="2014-05-06 18-29-37 Скриншот экрана.pn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52475" y="47367825"/>
          <a:ext cx="676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186</xdr:row>
      <xdr:rowOff>19050</xdr:rowOff>
    </xdr:from>
    <xdr:to>
      <xdr:col>1</xdr:col>
      <xdr:colOff>609600</xdr:colOff>
      <xdr:row>186</xdr:row>
      <xdr:rowOff>609600</xdr:rowOff>
    </xdr:to>
    <xdr:pic>
      <xdr:nvPicPr>
        <xdr:cNvPr id="27" name="Рисунок 139" descr="Без-имени-1 (2).pn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52475" y="503967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198</xdr:row>
      <xdr:rowOff>19050</xdr:rowOff>
    </xdr:from>
    <xdr:to>
      <xdr:col>1</xdr:col>
      <xdr:colOff>609600</xdr:colOff>
      <xdr:row>200</xdr:row>
      <xdr:rowOff>171450</xdr:rowOff>
    </xdr:to>
    <xdr:pic>
      <xdr:nvPicPr>
        <xdr:cNvPr id="28" name="Рисунок 86" descr="SHRVwbg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52475" y="551592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191</xdr:row>
      <xdr:rowOff>19050</xdr:rowOff>
    </xdr:from>
    <xdr:to>
      <xdr:col>1</xdr:col>
      <xdr:colOff>609600</xdr:colOff>
      <xdr:row>193</xdr:row>
      <xdr:rowOff>190500</xdr:rowOff>
    </xdr:to>
    <xdr:pic>
      <xdr:nvPicPr>
        <xdr:cNvPr id="29" name="Рисунок 85" descr="shrnwbg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52475" y="5362575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52</xdr:row>
      <xdr:rowOff>19050</xdr:rowOff>
    </xdr:from>
    <xdr:to>
      <xdr:col>1</xdr:col>
      <xdr:colOff>723900</xdr:colOff>
      <xdr:row>53</xdr:row>
      <xdr:rowOff>295275</xdr:rowOff>
    </xdr:to>
    <xdr:pic>
      <xdr:nvPicPr>
        <xdr:cNvPr id="30" name="Рисунок 11" descr="pexwbg.jpg"/>
        <xdr:cNvPicPr preferRelativeResize="1">
          <a:picLocks noChangeAspect="1"/>
        </xdr:cNvPicPr>
      </xdr:nvPicPr>
      <xdr:blipFill>
        <a:blip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03251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117</xdr:row>
      <xdr:rowOff>28575</xdr:rowOff>
    </xdr:from>
    <xdr:to>
      <xdr:col>1</xdr:col>
      <xdr:colOff>819150</xdr:colOff>
      <xdr:row>120</xdr:row>
      <xdr:rowOff>57150</xdr:rowOff>
    </xdr:to>
    <xdr:pic>
      <xdr:nvPicPr>
        <xdr:cNvPr id="31" name="Рисунок 6"/>
        <xdr:cNvPicPr preferRelativeResize="1">
          <a:picLocks noChangeAspect="1"/>
        </xdr:cNvPicPr>
      </xdr:nvPicPr>
      <xdr:blipFill>
        <a:blip r:embed="rId28"/>
        <a:srcRect t="9411" b="16470"/>
        <a:stretch>
          <a:fillRect/>
        </a:stretch>
      </xdr:blipFill>
      <xdr:spPr>
        <a:xfrm>
          <a:off x="742950" y="24993600"/>
          <a:ext cx="809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150</xdr:row>
      <xdr:rowOff>57150</xdr:rowOff>
    </xdr:from>
    <xdr:to>
      <xdr:col>1</xdr:col>
      <xdr:colOff>838200</xdr:colOff>
      <xdr:row>150</xdr:row>
      <xdr:rowOff>590550</xdr:rowOff>
    </xdr:to>
    <xdr:pic>
      <xdr:nvPicPr>
        <xdr:cNvPr id="32" name="Рисунок 1"/>
        <xdr:cNvPicPr preferRelativeResize="1">
          <a:picLocks noChangeAspect="1"/>
        </xdr:cNvPicPr>
      </xdr:nvPicPr>
      <xdr:blipFill>
        <a:blip r:embed="rId29"/>
        <a:srcRect t="15293" b="18823"/>
        <a:stretch>
          <a:fillRect/>
        </a:stretch>
      </xdr:blipFill>
      <xdr:spPr>
        <a:xfrm>
          <a:off x="762000" y="34166175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151</xdr:row>
      <xdr:rowOff>28575</xdr:rowOff>
    </xdr:from>
    <xdr:to>
      <xdr:col>1</xdr:col>
      <xdr:colOff>828675</xdr:colOff>
      <xdr:row>152</xdr:row>
      <xdr:rowOff>323850</xdr:rowOff>
    </xdr:to>
    <xdr:pic>
      <xdr:nvPicPr>
        <xdr:cNvPr id="33" name="Рисунок 2"/>
        <xdr:cNvPicPr preferRelativeResize="1">
          <a:picLocks noChangeAspect="1"/>
        </xdr:cNvPicPr>
      </xdr:nvPicPr>
      <xdr:blipFill>
        <a:blip r:embed="rId30"/>
        <a:srcRect t="8235" b="9411"/>
        <a:stretch>
          <a:fillRect/>
        </a:stretch>
      </xdr:blipFill>
      <xdr:spPr>
        <a:xfrm>
          <a:off x="752475" y="34832925"/>
          <a:ext cx="809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115</xdr:row>
      <xdr:rowOff>28575</xdr:rowOff>
    </xdr:from>
    <xdr:to>
      <xdr:col>1</xdr:col>
      <xdr:colOff>838200</xdr:colOff>
      <xdr:row>116</xdr:row>
      <xdr:rowOff>390525</xdr:rowOff>
    </xdr:to>
    <xdr:pic>
      <xdr:nvPicPr>
        <xdr:cNvPr id="34" name="Рисунок 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62000" y="241173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38</xdr:row>
      <xdr:rowOff>85725</xdr:rowOff>
    </xdr:from>
    <xdr:to>
      <xdr:col>1</xdr:col>
      <xdr:colOff>676275</xdr:colOff>
      <xdr:row>41</xdr:row>
      <xdr:rowOff>104775</xdr:rowOff>
    </xdr:to>
    <xdr:pic>
      <xdr:nvPicPr>
        <xdr:cNvPr id="35" name="Рисунок 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85825" y="75628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153</xdr:row>
      <xdr:rowOff>66675</xdr:rowOff>
    </xdr:from>
    <xdr:to>
      <xdr:col>5</xdr:col>
      <xdr:colOff>628650</xdr:colOff>
      <xdr:row>153</xdr:row>
      <xdr:rowOff>457200</xdr:rowOff>
    </xdr:to>
    <xdr:pic>
      <xdr:nvPicPr>
        <xdr:cNvPr id="36" name="Рисунок 142" descr="compipe_logo_tm.png"/>
        <xdr:cNvPicPr preferRelativeResize="1">
          <a:picLocks noChangeAspect="1"/>
        </xdr:cNvPicPr>
      </xdr:nvPicPr>
      <xdr:blipFill>
        <a:blip r:embed="rId19"/>
        <a:srcRect t="8656" b="8999"/>
        <a:stretch>
          <a:fillRect/>
        </a:stretch>
      </xdr:blipFill>
      <xdr:spPr>
        <a:xfrm>
          <a:off x="6915150" y="35594925"/>
          <a:ext cx="179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109</xdr:row>
      <xdr:rowOff>28575</xdr:rowOff>
    </xdr:from>
    <xdr:to>
      <xdr:col>1</xdr:col>
      <xdr:colOff>838200</xdr:colOff>
      <xdr:row>111</xdr:row>
      <xdr:rowOff>247650</xdr:rowOff>
    </xdr:to>
    <xdr:pic>
      <xdr:nvPicPr>
        <xdr:cNvPr id="37" name="Рисунок 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62000" y="223456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112</xdr:row>
      <xdr:rowOff>28575</xdr:rowOff>
    </xdr:from>
    <xdr:to>
      <xdr:col>1</xdr:col>
      <xdr:colOff>838200</xdr:colOff>
      <xdr:row>114</xdr:row>
      <xdr:rowOff>247650</xdr:rowOff>
    </xdr:to>
    <xdr:pic>
      <xdr:nvPicPr>
        <xdr:cNvPr id="38" name="Рисунок 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62000" y="232314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154</xdr:row>
      <xdr:rowOff>28575</xdr:rowOff>
    </xdr:from>
    <xdr:to>
      <xdr:col>1</xdr:col>
      <xdr:colOff>838200</xdr:colOff>
      <xdr:row>154</xdr:row>
      <xdr:rowOff>838200</xdr:rowOff>
    </xdr:to>
    <xdr:pic>
      <xdr:nvPicPr>
        <xdr:cNvPr id="39" name="Рисунок 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62000" y="360330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155</xdr:row>
      <xdr:rowOff>28575</xdr:rowOff>
    </xdr:from>
    <xdr:to>
      <xdr:col>1</xdr:col>
      <xdr:colOff>838200</xdr:colOff>
      <xdr:row>155</xdr:row>
      <xdr:rowOff>838200</xdr:rowOff>
    </xdr:to>
    <xdr:pic>
      <xdr:nvPicPr>
        <xdr:cNvPr id="40" name="Рисунок 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62000" y="369093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156</xdr:row>
      <xdr:rowOff>28575</xdr:rowOff>
    </xdr:from>
    <xdr:to>
      <xdr:col>1</xdr:col>
      <xdr:colOff>838200</xdr:colOff>
      <xdr:row>156</xdr:row>
      <xdr:rowOff>838200</xdr:rowOff>
    </xdr:to>
    <xdr:pic>
      <xdr:nvPicPr>
        <xdr:cNvPr id="41" name="Рисунок 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62000" y="377856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157</xdr:row>
      <xdr:rowOff>28575</xdr:rowOff>
    </xdr:from>
    <xdr:to>
      <xdr:col>1</xdr:col>
      <xdr:colOff>838200</xdr:colOff>
      <xdr:row>157</xdr:row>
      <xdr:rowOff>781050</xdr:rowOff>
    </xdr:to>
    <xdr:pic>
      <xdr:nvPicPr>
        <xdr:cNvPr id="42" name="Рисунок 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62000" y="38661975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28575</xdr:rowOff>
    </xdr:from>
    <xdr:to>
      <xdr:col>1</xdr:col>
      <xdr:colOff>847725</xdr:colOff>
      <xdr:row>159</xdr:row>
      <xdr:rowOff>866775</xdr:rowOff>
    </xdr:to>
    <xdr:pic>
      <xdr:nvPicPr>
        <xdr:cNvPr id="43" name="Рисунок 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71525" y="40414575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161</xdr:row>
      <xdr:rowOff>38100</xdr:rowOff>
    </xdr:from>
    <xdr:to>
      <xdr:col>1</xdr:col>
      <xdr:colOff>771525</xdr:colOff>
      <xdr:row>161</xdr:row>
      <xdr:rowOff>609600</xdr:rowOff>
    </xdr:to>
    <xdr:pic>
      <xdr:nvPicPr>
        <xdr:cNvPr id="44" name="Рисунок 9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09625" y="41938575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160</xdr:row>
      <xdr:rowOff>38100</xdr:rowOff>
    </xdr:from>
    <xdr:to>
      <xdr:col>1</xdr:col>
      <xdr:colOff>781050</xdr:colOff>
      <xdr:row>160</xdr:row>
      <xdr:rowOff>628650</xdr:rowOff>
    </xdr:to>
    <xdr:pic>
      <xdr:nvPicPr>
        <xdr:cNvPr id="45" name="Рисунок 9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09625" y="41300400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34</xdr:row>
      <xdr:rowOff>161925</xdr:rowOff>
    </xdr:from>
    <xdr:to>
      <xdr:col>1</xdr:col>
      <xdr:colOff>695325</xdr:colOff>
      <xdr:row>37</xdr:row>
      <xdr:rowOff>9525</xdr:rowOff>
    </xdr:to>
    <xdr:pic>
      <xdr:nvPicPr>
        <xdr:cNvPr id="46" name="Рисунок 10" descr="pexalpexwbg.jpg"/>
        <xdr:cNvPicPr preferRelativeResize="1">
          <a:picLocks noChangeAspect="1"/>
        </xdr:cNvPicPr>
      </xdr:nvPicPr>
      <xdr:blipFill>
        <a:blip r:embed="rId17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838200" y="67246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43</xdr:row>
      <xdr:rowOff>47625</xdr:rowOff>
    </xdr:from>
    <xdr:to>
      <xdr:col>1</xdr:col>
      <xdr:colOff>685800</xdr:colOff>
      <xdr:row>46</xdr:row>
      <xdr:rowOff>123825</xdr:rowOff>
    </xdr:to>
    <xdr:pic>
      <xdr:nvPicPr>
        <xdr:cNvPr id="47" name="Рисунок 11" descr="pexwbg.jpg"/>
        <xdr:cNvPicPr preferRelativeResize="1">
          <a:picLocks noChangeAspect="1"/>
        </xdr:cNvPicPr>
      </xdr:nvPicPr>
      <xdr:blipFill>
        <a:blip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8675" y="83820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114300</xdr:rowOff>
    </xdr:from>
    <xdr:to>
      <xdr:col>2</xdr:col>
      <xdr:colOff>238125</xdr:colOff>
      <xdr:row>1</xdr:row>
      <xdr:rowOff>238125</xdr:rowOff>
    </xdr:to>
    <xdr:pic>
      <xdr:nvPicPr>
        <xdr:cNvPr id="48" name="Рисунок 142" descr="compipe_logo_tm.png"/>
        <xdr:cNvPicPr preferRelativeResize="1">
          <a:picLocks noChangeAspect="1"/>
        </xdr:cNvPicPr>
      </xdr:nvPicPr>
      <xdr:blipFill>
        <a:blip r:embed="rId19"/>
        <a:srcRect t="8656" b="8999"/>
        <a:stretch>
          <a:fillRect/>
        </a:stretch>
      </xdr:blipFill>
      <xdr:spPr>
        <a:xfrm>
          <a:off x="38100" y="114300"/>
          <a:ext cx="179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162</xdr:row>
      <xdr:rowOff>57150</xdr:rowOff>
    </xdr:from>
    <xdr:to>
      <xdr:col>1</xdr:col>
      <xdr:colOff>781050</xdr:colOff>
      <xdr:row>162</xdr:row>
      <xdr:rowOff>628650</xdr:rowOff>
    </xdr:to>
    <xdr:pic>
      <xdr:nvPicPr>
        <xdr:cNvPr id="49" name="Рисунок 9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19150" y="42614850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187</xdr:row>
      <xdr:rowOff>19050</xdr:rowOff>
    </xdr:from>
    <xdr:to>
      <xdr:col>1</xdr:col>
      <xdr:colOff>609600</xdr:colOff>
      <xdr:row>187</xdr:row>
      <xdr:rowOff>609600</xdr:rowOff>
    </xdr:to>
    <xdr:pic>
      <xdr:nvPicPr>
        <xdr:cNvPr id="50" name="Рисунок 141" descr="Без-имени-21.pn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52475" y="510921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9"/>
  <sheetViews>
    <sheetView tabSelected="1" zoomScalePageLayoutView="19" workbookViewId="0" topLeftCell="A1">
      <selection activeCell="H5" sqref="H5"/>
    </sheetView>
  </sheetViews>
  <sheetFormatPr defaultColWidth="9.140625" defaultRowHeight="15"/>
  <cols>
    <col min="1" max="1" width="11.00390625" style="0" customWidth="1"/>
    <col min="2" max="2" width="12.8515625" style="0" customWidth="1"/>
    <col min="3" max="3" width="71.7109375" style="0" customWidth="1"/>
    <col min="4" max="4" width="7.57421875" style="70" customWidth="1"/>
    <col min="5" max="5" width="18.00390625" style="87" customWidth="1"/>
    <col min="6" max="6" width="11.140625" style="87" customWidth="1"/>
    <col min="7" max="7" width="12.8515625" style="0" customWidth="1"/>
    <col min="8" max="8" width="13.140625" style="0" customWidth="1"/>
    <col min="9" max="9" width="10.8515625" style="0" customWidth="1"/>
    <col min="10" max="10" width="11.7109375" style="42" customWidth="1"/>
    <col min="12" max="12" width="0" style="0" hidden="1" customWidth="1"/>
  </cols>
  <sheetData>
    <row r="1" spans="1:10" ht="21" customHeight="1">
      <c r="A1" s="167" t="s">
        <v>114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22.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</row>
    <row r="3" spans="1:8" ht="12" customHeight="1">
      <c r="A3" s="2"/>
      <c r="B3" s="4"/>
      <c r="C3" s="4" t="s">
        <v>112</v>
      </c>
      <c r="D3" s="63"/>
      <c r="E3" s="84"/>
      <c r="F3" s="84"/>
      <c r="G3" s="2"/>
      <c r="H3" s="8" t="s">
        <v>113</v>
      </c>
    </row>
    <row r="4" spans="1:8" ht="12" customHeight="1">
      <c r="A4" s="2"/>
      <c r="B4" s="4"/>
      <c r="C4" s="4" t="s">
        <v>422</v>
      </c>
      <c r="D4" s="63"/>
      <c r="E4" s="84"/>
      <c r="F4" s="84"/>
      <c r="G4" s="2"/>
      <c r="H4" s="9">
        <v>43157</v>
      </c>
    </row>
    <row r="5" spans="1:9" ht="12" customHeight="1">
      <c r="A5" s="2"/>
      <c r="B5" s="5"/>
      <c r="C5" s="5" t="s">
        <v>381</v>
      </c>
      <c r="D5" s="64"/>
      <c r="E5" s="84"/>
      <c r="F5" s="84"/>
      <c r="G5" s="110"/>
      <c r="H5" s="111" t="s">
        <v>379</v>
      </c>
      <c r="I5" s="112"/>
    </row>
    <row r="6" spans="1:8" ht="12" customHeight="1" thickBot="1">
      <c r="A6" s="2"/>
      <c r="B6" s="5"/>
      <c r="C6" s="5" t="s">
        <v>433</v>
      </c>
      <c r="D6" s="64"/>
      <c r="E6" s="84"/>
      <c r="F6" s="84"/>
      <c r="H6" s="6"/>
    </row>
    <row r="7" spans="1:9" ht="15" customHeight="1" thickBot="1">
      <c r="A7" s="2"/>
      <c r="B7" s="5"/>
      <c r="C7" s="5"/>
      <c r="D7" s="64"/>
      <c r="E7" s="84"/>
      <c r="F7" s="84"/>
      <c r="H7" s="105" t="s">
        <v>373</v>
      </c>
      <c r="I7" s="146">
        <v>0</v>
      </c>
    </row>
    <row r="8" spans="1:9" ht="15" customHeight="1" thickBot="1">
      <c r="A8" s="2"/>
      <c r="B8" s="5"/>
      <c r="C8" s="5"/>
      <c r="D8" s="64"/>
      <c r="E8" s="84"/>
      <c r="F8" s="84"/>
      <c r="H8" s="106" t="s">
        <v>374</v>
      </c>
      <c r="I8" s="147">
        <v>0</v>
      </c>
    </row>
    <row r="9" spans="1:11" ht="15" customHeight="1" thickBot="1">
      <c r="A9" s="2"/>
      <c r="B9" s="2"/>
      <c r="C9" s="7"/>
      <c r="D9" s="65"/>
      <c r="E9" s="85"/>
      <c r="F9" s="85"/>
      <c r="G9" s="3"/>
      <c r="H9" s="105" t="s">
        <v>375</v>
      </c>
      <c r="I9" s="148">
        <v>0</v>
      </c>
      <c r="K9" s="145"/>
    </row>
    <row r="10" spans="1:13" ht="34.5" customHeight="1">
      <c r="A10" s="1" t="s">
        <v>106</v>
      </c>
      <c r="B10" s="1" t="s">
        <v>108</v>
      </c>
      <c r="C10" s="1" t="s">
        <v>107</v>
      </c>
      <c r="D10" s="107" t="s">
        <v>150</v>
      </c>
      <c r="E10" s="101" t="s">
        <v>376</v>
      </c>
      <c r="F10" s="101" t="s">
        <v>377</v>
      </c>
      <c r="G10" s="107" t="s">
        <v>378</v>
      </c>
      <c r="H10" s="104" t="s">
        <v>104</v>
      </c>
      <c r="I10" s="104" t="s">
        <v>105</v>
      </c>
      <c r="J10" s="11" t="s">
        <v>115</v>
      </c>
      <c r="M10" s="145"/>
    </row>
    <row r="11" spans="1:10" ht="35.25" customHeight="1">
      <c r="A11" s="103"/>
      <c r="B11" s="157" t="s">
        <v>125</v>
      </c>
      <c r="C11" s="158"/>
      <c r="D11" s="102"/>
      <c r="E11" s="170"/>
      <c r="F11" s="170"/>
      <c r="G11" s="170"/>
      <c r="H11" s="10"/>
      <c r="I11" s="10"/>
      <c r="J11" s="43"/>
    </row>
    <row r="12" spans="1:10" ht="13.5" customHeight="1">
      <c r="A12" s="32"/>
      <c r="B12" s="27" t="s">
        <v>233</v>
      </c>
      <c r="C12" s="13"/>
      <c r="D12" s="61"/>
      <c r="E12" s="86"/>
      <c r="F12" s="100"/>
      <c r="G12" s="12"/>
      <c r="H12" s="12"/>
      <c r="I12" s="12"/>
      <c r="J12" s="12"/>
    </row>
    <row r="13" spans="1:10" ht="13.5" customHeight="1">
      <c r="A13" s="22" t="s">
        <v>126</v>
      </c>
      <c r="B13" s="168"/>
      <c r="C13" s="23" t="s">
        <v>238</v>
      </c>
      <c r="D13" s="67" t="s">
        <v>127</v>
      </c>
      <c r="E13" s="83">
        <v>1.08</v>
      </c>
      <c r="F13" s="83">
        <f aca="true" t="shared" si="0" ref="F13:F37">E13*$I$7</f>
        <v>0</v>
      </c>
      <c r="G13" s="24">
        <f aca="true" t="shared" si="1" ref="G13:G37">F13*(1-$I$9)</f>
        <v>0</v>
      </c>
      <c r="H13" s="77"/>
      <c r="I13" s="24">
        <f aca="true" t="shared" si="2" ref="I13:I47">G13*H13</f>
        <v>0</v>
      </c>
      <c r="J13" s="25" t="s">
        <v>128</v>
      </c>
    </row>
    <row r="14" spans="1:10" ht="13.5" customHeight="1">
      <c r="A14" s="22" t="s">
        <v>129</v>
      </c>
      <c r="B14" s="168"/>
      <c r="C14" s="23" t="s">
        <v>239</v>
      </c>
      <c r="D14" s="67" t="s">
        <v>127</v>
      </c>
      <c r="E14" s="83">
        <v>1.08</v>
      </c>
      <c r="F14" s="83">
        <f t="shared" si="0"/>
        <v>0</v>
      </c>
      <c r="G14" s="24">
        <f t="shared" si="1"/>
        <v>0</v>
      </c>
      <c r="H14" s="77"/>
      <c r="I14" s="24">
        <f t="shared" si="2"/>
        <v>0</v>
      </c>
      <c r="J14" s="25" t="s">
        <v>128</v>
      </c>
    </row>
    <row r="15" spans="1:10" ht="13.5" customHeight="1">
      <c r="A15" s="22" t="s">
        <v>130</v>
      </c>
      <c r="B15" s="168"/>
      <c r="C15" s="23" t="s">
        <v>240</v>
      </c>
      <c r="D15" s="67" t="s">
        <v>127</v>
      </c>
      <c r="E15" s="83">
        <v>1.08</v>
      </c>
      <c r="F15" s="83">
        <f t="shared" si="0"/>
        <v>0</v>
      </c>
      <c r="G15" s="24">
        <f t="shared" si="1"/>
        <v>0</v>
      </c>
      <c r="H15" s="77"/>
      <c r="I15" s="24">
        <f t="shared" si="2"/>
        <v>0</v>
      </c>
      <c r="J15" s="25" t="s">
        <v>128</v>
      </c>
    </row>
    <row r="16" spans="1:10" ht="13.5" customHeight="1">
      <c r="A16" s="22" t="s">
        <v>131</v>
      </c>
      <c r="B16" s="168"/>
      <c r="C16" s="23" t="s">
        <v>241</v>
      </c>
      <c r="D16" s="67" t="s">
        <v>127</v>
      </c>
      <c r="E16" s="83">
        <v>1.08</v>
      </c>
      <c r="F16" s="83">
        <f t="shared" si="0"/>
        <v>0</v>
      </c>
      <c r="G16" s="24">
        <f t="shared" si="1"/>
        <v>0</v>
      </c>
      <c r="H16" s="77"/>
      <c r="I16" s="24">
        <f t="shared" si="2"/>
        <v>0</v>
      </c>
      <c r="J16" s="25" t="s">
        <v>128</v>
      </c>
    </row>
    <row r="17" spans="1:10" ht="13.5" customHeight="1">
      <c r="A17" s="22" t="s">
        <v>132</v>
      </c>
      <c r="B17" s="168"/>
      <c r="C17" s="23" t="s">
        <v>242</v>
      </c>
      <c r="D17" s="67" t="s">
        <v>127</v>
      </c>
      <c r="E17" s="83">
        <v>1.08</v>
      </c>
      <c r="F17" s="83">
        <f t="shared" si="0"/>
        <v>0</v>
      </c>
      <c r="G17" s="24">
        <f t="shared" si="1"/>
        <v>0</v>
      </c>
      <c r="H17" s="77"/>
      <c r="I17" s="24">
        <f t="shared" si="2"/>
        <v>0</v>
      </c>
      <c r="J17" s="25" t="s">
        <v>128</v>
      </c>
    </row>
    <row r="18" spans="1:10" ht="13.5" customHeight="1">
      <c r="A18" s="22" t="s">
        <v>133</v>
      </c>
      <c r="B18" s="168"/>
      <c r="C18" s="23" t="s">
        <v>243</v>
      </c>
      <c r="D18" s="67" t="s">
        <v>127</v>
      </c>
      <c r="E18" s="83">
        <v>1.08</v>
      </c>
      <c r="F18" s="83">
        <f t="shared" si="0"/>
        <v>0</v>
      </c>
      <c r="G18" s="24">
        <f t="shared" si="1"/>
        <v>0</v>
      </c>
      <c r="H18" s="77"/>
      <c r="I18" s="24">
        <f t="shared" si="2"/>
        <v>0</v>
      </c>
      <c r="J18" s="25" t="s">
        <v>128</v>
      </c>
    </row>
    <row r="19" spans="1:10" ht="13.5" customHeight="1">
      <c r="A19" s="22" t="s">
        <v>134</v>
      </c>
      <c r="B19" s="168"/>
      <c r="C19" s="23" t="s">
        <v>244</v>
      </c>
      <c r="D19" s="67" t="s">
        <v>127</v>
      </c>
      <c r="E19" s="83">
        <v>1.08</v>
      </c>
      <c r="F19" s="83">
        <f t="shared" si="0"/>
        <v>0</v>
      </c>
      <c r="G19" s="24">
        <f t="shared" si="1"/>
        <v>0</v>
      </c>
      <c r="H19" s="77"/>
      <c r="I19" s="24">
        <f t="shared" si="2"/>
        <v>0</v>
      </c>
      <c r="J19" s="25" t="s">
        <v>128</v>
      </c>
    </row>
    <row r="20" spans="1:10" ht="13.5" customHeight="1">
      <c r="A20" s="22" t="s">
        <v>135</v>
      </c>
      <c r="B20" s="168"/>
      <c r="C20" s="23" t="s">
        <v>245</v>
      </c>
      <c r="D20" s="67" t="s">
        <v>127</v>
      </c>
      <c r="E20" s="83">
        <v>1.67</v>
      </c>
      <c r="F20" s="83">
        <f t="shared" si="0"/>
        <v>0</v>
      </c>
      <c r="G20" s="24">
        <f t="shared" si="1"/>
        <v>0</v>
      </c>
      <c r="H20" s="77"/>
      <c r="I20" s="24">
        <f t="shared" si="2"/>
        <v>0</v>
      </c>
      <c r="J20" s="25" t="s">
        <v>128</v>
      </c>
    </row>
    <row r="21" spans="1:10" ht="13.5" customHeight="1">
      <c r="A21" s="22" t="s">
        <v>136</v>
      </c>
      <c r="B21" s="168"/>
      <c r="C21" s="23" t="s">
        <v>246</v>
      </c>
      <c r="D21" s="67" t="s">
        <v>127</v>
      </c>
      <c r="E21" s="83">
        <v>1.67</v>
      </c>
      <c r="F21" s="83">
        <f t="shared" si="0"/>
        <v>0</v>
      </c>
      <c r="G21" s="24">
        <f t="shared" si="1"/>
        <v>0</v>
      </c>
      <c r="H21" s="77"/>
      <c r="I21" s="24">
        <f t="shared" si="2"/>
        <v>0</v>
      </c>
      <c r="J21" s="25" t="s">
        <v>128</v>
      </c>
    </row>
    <row r="22" spans="1:10" ht="13.5" customHeight="1">
      <c r="A22" s="22" t="s">
        <v>137</v>
      </c>
      <c r="B22" s="168"/>
      <c r="C22" s="23" t="s">
        <v>247</v>
      </c>
      <c r="D22" s="67" t="s">
        <v>127</v>
      </c>
      <c r="E22" s="83">
        <v>1.67</v>
      </c>
      <c r="F22" s="83">
        <f t="shared" si="0"/>
        <v>0</v>
      </c>
      <c r="G22" s="24">
        <f t="shared" si="1"/>
        <v>0</v>
      </c>
      <c r="H22" s="77"/>
      <c r="I22" s="24">
        <f t="shared" si="2"/>
        <v>0</v>
      </c>
      <c r="J22" s="25" t="s">
        <v>128</v>
      </c>
    </row>
    <row r="23" spans="1:10" ht="13.5" customHeight="1">
      <c r="A23" s="22" t="s">
        <v>138</v>
      </c>
      <c r="B23" s="168"/>
      <c r="C23" s="23" t="s">
        <v>248</v>
      </c>
      <c r="D23" s="67" t="s">
        <v>127</v>
      </c>
      <c r="E23" s="83">
        <v>2.9</v>
      </c>
      <c r="F23" s="83">
        <f t="shared" si="0"/>
        <v>0</v>
      </c>
      <c r="G23" s="24">
        <f t="shared" si="1"/>
        <v>0</v>
      </c>
      <c r="H23" s="77"/>
      <c r="I23" s="24">
        <f t="shared" si="2"/>
        <v>0</v>
      </c>
      <c r="J23" s="25" t="s">
        <v>128</v>
      </c>
    </row>
    <row r="24" spans="1:10" ht="13.5" customHeight="1">
      <c r="A24" s="22" t="s">
        <v>139</v>
      </c>
      <c r="B24" s="168"/>
      <c r="C24" s="23" t="s">
        <v>249</v>
      </c>
      <c r="D24" s="67" t="s">
        <v>127</v>
      </c>
      <c r="E24" s="83">
        <v>2.9</v>
      </c>
      <c r="F24" s="83">
        <f t="shared" si="0"/>
        <v>0</v>
      </c>
      <c r="G24" s="24">
        <f t="shared" si="1"/>
        <v>0</v>
      </c>
      <c r="H24" s="77"/>
      <c r="I24" s="24">
        <f t="shared" si="2"/>
        <v>0</v>
      </c>
      <c r="J24" s="25" t="s">
        <v>128</v>
      </c>
    </row>
    <row r="25" spans="1:10" ht="13.5" customHeight="1">
      <c r="A25" s="22" t="s">
        <v>140</v>
      </c>
      <c r="B25" s="168"/>
      <c r="C25" s="23" t="s">
        <v>250</v>
      </c>
      <c r="D25" s="67" t="s">
        <v>127</v>
      </c>
      <c r="E25" s="83">
        <v>2.9</v>
      </c>
      <c r="F25" s="83">
        <f t="shared" si="0"/>
        <v>0</v>
      </c>
      <c r="G25" s="24">
        <f t="shared" si="1"/>
        <v>0</v>
      </c>
      <c r="H25" s="77"/>
      <c r="I25" s="24">
        <f t="shared" si="2"/>
        <v>0</v>
      </c>
      <c r="J25" s="25" t="s">
        <v>128</v>
      </c>
    </row>
    <row r="26" spans="1:10" ht="13.5" customHeight="1">
      <c r="A26" s="22" t="s">
        <v>141</v>
      </c>
      <c r="B26" s="168"/>
      <c r="C26" s="23" t="s">
        <v>251</v>
      </c>
      <c r="D26" s="67" t="s">
        <v>127</v>
      </c>
      <c r="E26" s="83">
        <v>2.9</v>
      </c>
      <c r="F26" s="83">
        <f t="shared" si="0"/>
        <v>0</v>
      </c>
      <c r="G26" s="24">
        <f t="shared" si="1"/>
        <v>0</v>
      </c>
      <c r="H26" s="77"/>
      <c r="I26" s="24">
        <f t="shared" si="2"/>
        <v>0</v>
      </c>
      <c r="J26" s="25" t="s">
        <v>128</v>
      </c>
    </row>
    <row r="27" spans="1:10" ht="13.5" customHeight="1">
      <c r="A27" s="22" t="s">
        <v>142</v>
      </c>
      <c r="B27" s="168"/>
      <c r="C27" s="23" t="s">
        <v>252</v>
      </c>
      <c r="D27" s="67" t="s">
        <v>127</v>
      </c>
      <c r="E27" s="83">
        <v>2.9</v>
      </c>
      <c r="F27" s="83">
        <f t="shared" si="0"/>
        <v>0</v>
      </c>
      <c r="G27" s="24">
        <f t="shared" si="1"/>
        <v>0</v>
      </c>
      <c r="H27" s="77"/>
      <c r="I27" s="24">
        <f t="shared" si="2"/>
        <v>0</v>
      </c>
      <c r="J27" s="25" t="s">
        <v>128</v>
      </c>
    </row>
    <row r="28" spans="1:10" ht="13.5" customHeight="1">
      <c r="A28" s="22" t="s">
        <v>143</v>
      </c>
      <c r="B28" s="168"/>
      <c r="C28" s="23" t="s">
        <v>253</v>
      </c>
      <c r="D28" s="67" t="s">
        <v>127</v>
      </c>
      <c r="E28" s="83">
        <v>2.9</v>
      </c>
      <c r="F28" s="83">
        <f t="shared" si="0"/>
        <v>0</v>
      </c>
      <c r="G28" s="24">
        <f t="shared" si="1"/>
        <v>0</v>
      </c>
      <c r="H28" s="77"/>
      <c r="I28" s="24">
        <f t="shared" si="2"/>
        <v>0</v>
      </c>
      <c r="J28" s="25" t="s">
        <v>128</v>
      </c>
    </row>
    <row r="29" spans="1:10" ht="13.5" customHeight="1">
      <c r="A29" s="22" t="s">
        <v>144</v>
      </c>
      <c r="B29" s="168"/>
      <c r="C29" s="23" t="s">
        <v>254</v>
      </c>
      <c r="D29" s="67" t="s">
        <v>127</v>
      </c>
      <c r="E29" s="83">
        <v>4.12</v>
      </c>
      <c r="F29" s="83">
        <f t="shared" si="0"/>
        <v>0</v>
      </c>
      <c r="G29" s="24">
        <f t="shared" si="1"/>
        <v>0</v>
      </c>
      <c r="H29" s="77"/>
      <c r="I29" s="24">
        <f t="shared" si="2"/>
        <v>0</v>
      </c>
      <c r="J29" s="25" t="s">
        <v>128</v>
      </c>
    </row>
    <row r="30" spans="1:10" ht="13.5" customHeight="1">
      <c r="A30" s="22" t="s">
        <v>145</v>
      </c>
      <c r="B30" s="168"/>
      <c r="C30" s="23" t="s">
        <v>255</v>
      </c>
      <c r="D30" s="67" t="s">
        <v>127</v>
      </c>
      <c r="E30" s="83">
        <v>4.12</v>
      </c>
      <c r="F30" s="83">
        <f t="shared" si="0"/>
        <v>0</v>
      </c>
      <c r="G30" s="24">
        <f t="shared" si="1"/>
        <v>0</v>
      </c>
      <c r="H30" s="77"/>
      <c r="I30" s="24">
        <f t="shared" si="2"/>
        <v>0</v>
      </c>
      <c r="J30" s="25" t="s">
        <v>128</v>
      </c>
    </row>
    <row r="31" spans="1:10" ht="13.5" customHeight="1">
      <c r="A31" s="22" t="s">
        <v>146</v>
      </c>
      <c r="B31" s="168"/>
      <c r="C31" s="23" t="s">
        <v>256</v>
      </c>
      <c r="D31" s="67" t="s">
        <v>127</v>
      </c>
      <c r="E31" s="83">
        <v>4.12</v>
      </c>
      <c r="F31" s="83">
        <f t="shared" si="0"/>
        <v>0</v>
      </c>
      <c r="G31" s="24">
        <f t="shared" si="1"/>
        <v>0</v>
      </c>
      <c r="H31" s="77"/>
      <c r="I31" s="24">
        <f t="shared" si="2"/>
        <v>0</v>
      </c>
      <c r="J31" s="25" t="s">
        <v>128</v>
      </c>
    </row>
    <row r="32" spans="1:10" ht="13.5" customHeight="1">
      <c r="A32" s="22" t="s">
        <v>147</v>
      </c>
      <c r="B32" s="168"/>
      <c r="C32" s="23" t="s">
        <v>257</v>
      </c>
      <c r="D32" s="67" t="s">
        <v>127</v>
      </c>
      <c r="E32" s="83">
        <v>4.12</v>
      </c>
      <c r="F32" s="83">
        <f t="shared" si="0"/>
        <v>0</v>
      </c>
      <c r="G32" s="24">
        <f t="shared" si="1"/>
        <v>0</v>
      </c>
      <c r="H32" s="77"/>
      <c r="I32" s="24">
        <f t="shared" si="2"/>
        <v>0</v>
      </c>
      <c r="J32" s="25" t="s">
        <v>128</v>
      </c>
    </row>
    <row r="33" spans="1:10" ht="13.5" customHeight="1">
      <c r="A33" s="22" t="s">
        <v>148</v>
      </c>
      <c r="B33" s="168"/>
      <c r="C33" s="23" t="s">
        <v>258</v>
      </c>
      <c r="D33" s="67" t="s">
        <v>127</v>
      </c>
      <c r="E33" s="83">
        <v>4.12</v>
      </c>
      <c r="F33" s="83">
        <f t="shared" si="0"/>
        <v>0</v>
      </c>
      <c r="G33" s="24">
        <f t="shared" si="1"/>
        <v>0</v>
      </c>
      <c r="H33" s="77"/>
      <c r="I33" s="24">
        <f t="shared" si="2"/>
        <v>0</v>
      </c>
      <c r="J33" s="25" t="s">
        <v>128</v>
      </c>
    </row>
    <row r="34" spans="1:10" ht="13.5" customHeight="1">
      <c r="A34" s="22" t="s">
        <v>149</v>
      </c>
      <c r="B34" s="169"/>
      <c r="C34" s="131" t="s">
        <v>259</v>
      </c>
      <c r="D34" s="67" t="s">
        <v>127</v>
      </c>
      <c r="E34" s="83">
        <v>4.12</v>
      </c>
      <c r="F34" s="83">
        <f t="shared" si="0"/>
        <v>0</v>
      </c>
      <c r="G34" s="24">
        <f t="shared" si="1"/>
        <v>0</v>
      </c>
      <c r="H34" s="77"/>
      <c r="I34" s="24">
        <f t="shared" si="2"/>
        <v>0</v>
      </c>
      <c r="J34" s="25" t="s">
        <v>128</v>
      </c>
    </row>
    <row r="35" spans="1:10" ht="13.5" customHeight="1">
      <c r="A35" s="22"/>
      <c r="B35" s="150" t="s">
        <v>389</v>
      </c>
      <c r="C35" s="151"/>
      <c r="D35" s="130"/>
      <c r="E35" s="83"/>
      <c r="F35" s="83"/>
      <c r="G35" s="24"/>
      <c r="H35" s="77"/>
      <c r="I35" s="24"/>
      <c r="J35" s="34"/>
    </row>
    <row r="36" spans="1:10" ht="21" customHeight="1">
      <c r="A36" s="22" t="s">
        <v>390</v>
      </c>
      <c r="B36" s="169"/>
      <c r="C36" s="132" t="s">
        <v>391</v>
      </c>
      <c r="D36" s="67" t="s">
        <v>127</v>
      </c>
      <c r="E36" s="83">
        <v>0.97</v>
      </c>
      <c r="F36" s="83">
        <f t="shared" si="0"/>
        <v>0</v>
      </c>
      <c r="G36" s="24">
        <f t="shared" si="1"/>
        <v>0</v>
      </c>
      <c r="H36" s="77"/>
      <c r="I36" s="24">
        <f t="shared" si="2"/>
        <v>0</v>
      </c>
      <c r="J36" s="34" t="s">
        <v>128</v>
      </c>
    </row>
    <row r="37" spans="1:10" ht="24" customHeight="1">
      <c r="A37" s="22" t="s">
        <v>392</v>
      </c>
      <c r="B37" s="177"/>
      <c r="C37" s="132" t="s">
        <v>393</v>
      </c>
      <c r="D37" s="67" t="s">
        <v>127</v>
      </c>
      <c r="E37" s="83">
        <v>1.38</v>
      </c>
      <c r="F37" s="83">
        <f t="shared" si="0"/>
        <v>0</v>
      </c>
      <c r="G37" s="24">
        <f t="shared" si="1"/>
        <v>0</v>
      </c>
      <c r="H37" s="77"/>
      <c r="I37" s="24">
        <f t="shared" si="2"/>
        <v>0</v>
      </c>
      <c r="J37" s="34" t="s">
        <v>128</v>
      </c>
    </row>
    <row r="38" spans="1:10" ht="13.5" customHeight="1">
      <c r="A38" s="22"/>
      <c r="B38" s="27" t="s">
        <v>406</v>
      </c>
      <c r="C38" s="23"/>
      <c r="D38" s="67"/>
      <c r="E38" s="83"/>
      <c r="F38" s="83"/>
      <c r="G38" s="24"/>
      <c r="H38" s="77"/>
      <c r="I38" s="24">
        <f t="shared" si="2"/>
        <v>0</v>
      </c>
      <c r="J38" s="34" t="s">
        <v>128</v>
      </c>
    </row>
    <row r="39" spans="1:10" ht="13.5" customHeight="1">
      <c r="A39" s="22" t="s">
        <v>416</v>
      </c>
      <c r="B39" s="173"/>
      <c r="C39" s="23" t="s">
        <v>394</v>
      </c>
      <c r="D39" s="67" t="s">
        <v>127</v>
      </c>
      <c r="E39" s="75">
        <v>1.03</v>
      </c>
      <c r="F39" s="83">
        <f>E39*$I$7</f>
        <v>0</v>
      </c>
      <c r="G39" s="24">
        <f>F39*(1-$I$9)</f>
        <v>0</v>
      </c>
      <c r="H39" s="77"/>
      <c r="I39" s="24">
        <f t="shared" si="2"/>
        <v>0</v>
      </c>
      <c r="J39" s="34" t="s">
        <v>128</v>
      </c>
    </row>
    <row r="40" spans="1:10" ht="13.5" customHeight="1">
      <c r="A40" s="22" t="s">
        <v>417</v>
      </c>
      <c r="B40" s="174"/>
      <c r="C40" s="23" t="s">
        <v>395</v>
      </c>
      <c r="D40" s="67" t="s">
        <v>127</v>
      </c>
      <c r="E40" s="75">
        <v>1.62</v>
      </c>
      <c r="F40" s="83">
        <f>E40*$I$7</f>
        <v>0</v>
      </c>
      <c r="G40" s="24">
        <f>F40*(1-$I$9)</f>
        <v>0</v>
      </c>
      <c r="H40" s="77"/>
      <c r="I40" s="24">
        <f t="shared" si="2"/>
        <v>0</v>
      </c>
      <c r="J40" s="34" t="s">
        <v>128</v>
      </c>
    </row>
    <row r="41" spans="1:10" ht="13.5" customHeight="1">
      <c r="A41" s="22" t="s">
        <v>418</v>
      </c>
      <c r="B41" s="174"/>
      <c r="C41" s="23" t="s">
        <v>396</v>
      </c>
      <c r="D41" s="67" t="s">
        <v>127</v>
      </c>
      <c r="E41" s="75">
        <v>2.63</v>
      </c>
      <c r="F41" s="83">
        <f>E41*$I$7</f>
        <v>0</v>
      </c>
      <c r="G41" s="24">
        <f>F41*(1-$I$9)</f>
        <v>0</v>
      </c>
      <c r="H41" s="77"/>
      <c r="I41" s="24">
        <f t="shared" si="2"/>
        <v>0</v>
      </c>
      <c r="J41" s="34" t="s">
        <v>128</v>
      </c>
    </row>
    <row r="42" spans="1:10" ht="13.5" customHeight="1">
      <c r="A42" s="22" t="s">
        <v>419</v>
      </c>
      <c r="B42" s="175"/>
      <c r="C42" s="23" t="s">
        <v>397</v>
      </c>
      <c r="D42" s="67" t="s">
        <v>127</v>
      </c>
      <c r="E42" s="75">
        <v>4.17</v>
      </c>
      <c r="F42" s="83">
        <f>E42*$I$7</f>
        <v>0</v>
      </c>
      <c r="G42" s="24">
        <f>F42*(1-$I$9)</f>
        <v>0</v>
      </c>
      <c r="H42" s="77"/>
      <c r="I42" s="24">
        <f t="shared" si="2"/>
        <v>0</v>
      </c>
      <c r="J42" s="34" t="s">
        <v>128</v>
      </c>
    </row>
    <row r="43" spans="1:10" ht="13.5" customHeight="1">
      <c r="A43" s="22"/>
      <c r="B43" s="171" t="s">
        <v>407</v>
      </c>
      <c r="C43" s="172"/>
      <c r="D43" s="67"/>
      <c r="E43" s="75"/>
      <c r="F43" s="83"/>
      <c r="G43" s="24"/>
      <c r="H43" s="77"/>
      <c r="I43" s="24"/>
      <c r="J43" s="34"/>
    </row>
    <row r="44" spans="1:10" ht="13.5" customHeight="1">
      <c r="A44" s="94" t="s">
        <v>398</v>
      </c>
      <c r="B44" s="176"/>
      <c r="C44" s="94" t="s">
        <v>402</v>
      </c>
      <c r="D44" s="67" t="s">
        <v>127</v>
      </c>
      <c r="E44" s="75">
        <v>0.88</v>
      </c>
      <c r="F44" s="83">
        <f>E44*$I$7</f>
        <v>0</v>
      </c>
      <c r="G44" s="24">
        <f>F44*(1-$I$9)</f>
        <v>0</v>
      </c>
      <c r="H44" s="77"/>
      <c r="I44" s="24">
        <f t="shared" si="2"/>
        <v>0</v>
      </c>
      <c r="J44" s="34" t="s">
        <v>128</v>
      </c>
    </row>
    <row r="45" spans="1:10" ht="13.5" customHeight="1">
      <c r="A45" s="94" t="s">
        <v>399</v>
      </c>
      <c r="B45" s="174"/>
      <c r="C45" s="94" t="s">
        <v>403</v>
      </c>
      <c r="D45" s="67" t="s">
        <v>127</v>
      </c>
      <c r="E45" s="75">
        <v>1.21</v>
      </c>
      <c r="F45" s="83">
        <f>E45*$I$7</f>
        <v>0</v>
      </c>
      <c r="G45" s="24">
        <f>F45*(1-$I$9)</f>
        <v>0</v>
      </c>
      <c r="H45" s="77"/>
      <c r="I45" s="24">
        <f t="shared" si="2"/>
        <v>0</v>
      </c>
      <c r="J45" s="34" t="s">
        <v>128</v>
      </c>
    </row>
    <row r="46" spans="1:10" ht="13.5" customHeight="1">
      <c r="A46" s="94" t="s">
        <v>400</v>
      </c>
      <c r="B46" s="174"/>
      <c r="C46" s="94" t="s">
        <v>404</v>
      </c>
      <c r="D46" s="67" t="s">
        <v>127</v>
      </c>
      <c r="E46" s="75">
        <v>2.1</v>
      </c>
      <c r="F46" s="83">
        <f>E46*$I$7</f>
        <v>0</v>
      </c>
      <c r="G46" s="24">
        <f>F46*(1-$I$9)</f>
        <v>0</v>
      </c>
      <c r="H46" s="77"/>
      <c r="I46" s="24">
        <f t="shared" si="2"/>
        <v>0</v>
      </c>
      <c r="J46" s="34" t="s">
        <v>128</v>
      </c>
    </row>
    <row r="47" spans="1:10" ht="13.5" customHeight="1">
      <c r="A47" s="94" t="s">
        <v>401</v>
      </c>
      <c r="B47" s="175"/>
      <c r="C47" s="94" t="s">
        <v>405</v>
      </c>
      <c r="D47" s="67" t="s">
        <v>127</v>
      </c>
      <c r="E47" s="75">
        <v>3.34</v>
      </c>
      <c r="F47" s="83">
        <f>E47*$I$7</f>
        <v>0</v>
      </c>
      <c r="G47" s="24">
        <f>F47*(1-$I$9)</f>
        <v>0</v>
      </c>
      <c r="H47" s="77"/>
      <c r="I47" s="24">
        <f t="shared" si="2"/>
        <v>0</v>
      </c>
      <c r="J47" s="34" t="s">
        <v>128</v>
      </c>
    </row>
    <row r="48" spans="1:10" ht="13.5" customHeight="1">
      <c r="A48" s="26"/>
      <c r="B48" s="27" t="s">
        <v>231</v>
      </c>
      <c r="C48" s="27"/>
      <c r="D48" s="66"/>
      <c r="E48" s="83"/>
      <c r="F48" s="83"/>
      <c r="G48" s="24"/>
      <c r="H48" s="77"/>
      <c r="I48" s="24"/>
      <c r="J48" s="34" t="s">
        <v>128</v>
      </c>
    </row>
    <row r="49" spans="1:10" ht="24.75" customHeight="1">
      <c r="A49" s="22" t="s">
        <v>227</v>
      </c>
      <c r="B49" s="168"/>
      <c r="C49" s="39" t="s">
        <v>234</v>
      </c>
      <c r="D49" s="74" t="s">
        <v>127</v>
      </c>
      <c r="E49" s="83">
        <v>0.93</v>
      </c>
      <c r="F49" s="83">
        <f>E49*$I$7</f>
        <v>0</v>
      </c>
      <c r="G49" s="24">
        <f>F49*(1-$I$9)</f>
        <v>0</v>
      </c>
      <c r="H49" s="78"/>
      <c r="I49" s="40">
        <f>G49*H49</f>
        <v>0</v>
      </c>
      <c r="J49" s="25" t="s">
        <v>128</v>
      </c>
    </row>
    <row r="50" spans="1:10" ht="24.75" customHeight="1">
      <c r="A50" s="22" t="s">
        <v>325</v>
      </c>
      <c r="B50" s="168"/>
      <c r="C50" s="39" t="s">
        <v>326</v>
      </c>
      <c r="D50" s="74"/>
      <c r="E50" s="83">
        <v>0.93</v>
      </c>
      <c r="F50" s="83">
        <f>E50*$I$7</f>
        <v>0</v>
      </c>
      <c r="G50" s="24">
        <f>F50*(1-$I$9)</f>
        <v>0</v>
      </c>
      <c r="H50" s="78"/>
      <c r="I50" s="40">
        <f>G50*H50</f>
        <v>0</v>
      </c>
      <c r="J50" s="34" t="s">
        <v>128</v>
      </c>
    </row>
    <row r="51" spans="1:10" ht="24.75" customHeight="1">
      <c r="A51" s="22" t="s">
        <v>228</v>
      </c>
      <c r="B51" s="168"/>
      <c r="C51" s="41" t="s">
        <v>235</v>
      </c>
      <c r="D51" s="74" t="s">
        <v>127</v>
      </c>
      <c r="E51" s="83">
        <v>1.28</v>
      </c>
      <c r="F51" s="83">
        <f>E51*$I$7</f>
        <v>0</v>
      </c>
      <c r="G51" s="24">
        <f>F51*(1-$I$9)</f>
        <v>0</v>
      </c>
      <c r="H51" s="78"/>
      <c r="I51" s="40">
        <f>G51*H51</f>
        <v>0</v>
      </c>
      <c r="J51" s="25" t="s">
        <v>128</v>
      </c>
    </row>
    <row r="52" spans="1:10" ht="13.5" customHeight="1">
      <c r="A52" s="22"/>
      <c r="B52" s="27" t="s">
        <v>232</v>
      </c>
      <c r="C52" s="23"/>
      <c r="D52" s="67"/>
      <c r="E52" s="83"/>
      <c r="F52" s="83"/>
      <c r="G52" s="24"/>
      <c r="H52" s="77"/>
      <c r="I52" s="24"/>
      <c r="J52" s="50"/>
    </row>
    <row r="53" spans="1:10" ht="24.75" customHeight="1">
      <c r="A53" s="22" t="s">
        <v>229</v>
      </c>
      <c r="B53" s="169"/>
      <c r="C53" s="52" t="s">
        <v>236</v>
      </c>
      <c r="D53" s="67" t="s">
        <v>127</v>
      </c>
      <c r="E53" s="83">
        <v>0.82</v>
      </c>
      <c r="F53" s="83">
        <f>E53*$I$7</f>
        <v>0</v>
      </c>
      <c r="G53" s="24">
        <f>F53*(1-$I$9)</f>
        <v>0</v>
      </c>
      <c r="H53" s="80"/>
      <c r="I53" s="40">
        <f>G53*H53</f>
        <v>0</v>
      </c>
      <c r="J53" s="51" t="s">
        <v>128</v>
      </c>
    </row>
    <row r="54" spans="1:10" ht="24.75" customHeight="1">
      <c r="A54" s="22" t="s">
        <v>230</v>
      </c>
      <c r="B54" s="177"/>
      <c r="C54" s="52" t="s">
        <v>237</v>
      </c>
      <c r="D54" s="67" t="s">
        <v>127</v>
      </c>
      <c r="E54" s="114">
        <v>1.07</v>
      </c>
      <c r="F54" s="114">
        <f>E54*$I$7</f>
        <v>0</v>
      </c>
      <c r="G54" s="28">
        <f>F54*(1-$I$9)</f>
        <v>0</v>
      </c>
      <c r="H54" s="80"/>
      <c r="I54" s="115">
        <f>G54*H54</f>
        <v>0</v>
      </c>
      <c r="J54" s="51" t="s">
        <v>128</v>
      </c>
    </row>
    <row r="55" spans="1:10" ht="32.25" customHeight="1">
      <c r="A55" s="14"/>
      <c r="B55" s="155" t="s">
        <v>428</v>
      </c>
      <c r="C55" s="156"/>
      <c r="D55" s="62"/>
      <c r="E55" s="116"/>
      <c r="F55" s="108"/>
      <c r="G55" s="29"/>
      <c r="H55" s="82"/>
      <c r="I55" s="82"/>
      <c r="J55" s="47"/>
    </row>
    <row r="56" spans="1:11" ht="17.25" customHeight="1">
      <c r="A56" s="15" t="s">
        <v>40</v>
      </c>
      <c r="B56" s="16"/>
      <c r="C56" s="60" t="s">
        <v>0</v>
      </c>
      <c r="D56" s="17" t="s">
        <v>151</v>
      </c>
      <c r="E56" s="118">
        <v>2.2042</v>
      </c>
      <c r="F56" s="109">
        <f aca="true" t="shared" si="3" ref="F56:F87">E56*$I$8</f>
        <v>0</v>
      </c>
      <c r="G56" s="30">
        <f aca="true" t="shared" si="4" ref="G56:G93">F56*(1-$I$9)</f>
        <v>0</v>
      </c>
      <c r="H56" s="81"/>
      <c r="I56" s="30">
        <f>G56*H56</f>
        <v>0</v>
      </c>
      <c r="J56" s="44" t="s">
        <v>297</v>
      </c>
      <c r="K56" s="149"/>
    </row>
    <row r="57" spans="1:11" ht="17.25" customHeight="1">
      <c r="A57" s="15" t="s">
        <v>41</v>
      </c>
      <c r="B57" s="18"/>
      <c r="C57" s="60" t="s">
        <v>1</v>
      </c>
      <c r="D57" s="17" t="s">
        <v>151</v>
      </c>
      <c r="E57" s="83">
        <v>2.9973</v>
      </c>
      <c r="F57" s="109">
        <f t="shared" si="3"/>
        <v>0</v>
      </c>
      <c r="G57" s="24">
        <f t="shared" si="4"/>
        <v>0</v>
      </c>
      <c r="H57" s="77"/>
      <c r="I57" s="24">
        <f>G57*H57</f>
        <v>0</v>
      </c>
      <c r="J57" s="45" t="s">
        <v>300</v>
      </c>
      <c r="K57" s="149"/>
    </row>
    <row r="58" spans="1:11" ht="17.25" customHeight="1">
      <c r="A58" s="15" t="s">
        <v>42</v>
      </c>
      <c r="B58" s="18"/>
      <c r="C58" s="60" t="s">
        <v>2</v>
      </c>
      <c r="D58" s="17" t="s">
        <v>151</v>
      </c>
      <c r="E58" s="83">
        <v>4.2127</v>
      </c>
      <c r="F58" s="109">
        <f t="shared" si="3"/>
        <v>0</v>
      </c>
      <c r="G58" s="24">
        <f t="shared" si="4"/>
        <v>0</v>
      </c>
      <c r="H58" s="77"/>
      <c r="I58" s="24">
        <f>G58*H58</f>
        <v>0</v>
      </c>
      <c r="J58" s="45" t="s">
        <v>121</v>
      </c>
      <c r="K58" s="149"/>
    </row>
    <row r="59" spans="1:11" ht="17.25" customHeight="1">
      <c r="A59" s="15" t="s">
        <v>43</v>
      </c>
      <c r="B59" s="19"/>
      <c r="C59" s="60" t="s">
        <v>3</v>
      </c>
      <c r="D59" s="17" t="s">
        <v>151</v>
      </c>
      <c r="E59" s="83">
        <v>5.5311</v>
      </c>
      <c r="F59" s="109">
        <f t="shared" si="3"/>
        <v>0</v>
      </c>
      <c r="G59" s="24">
        <f t="shared" si="4"/>
        <v>0</v>
      </c>
      <c r="H59" s="77"/>
      <c r="I59" s="24">
        <f>G59*H59</f>
        <v>0</v>
      </c>
      <c r="J59" s="45" t="s">
        <v>124</v>
      </c>
      <c r="K59" s="149"/>
    </row>
    <row r="60" spans="1:11" ht="15">
      <c r="A60" s="15" t="s">
        <v>51</v>
      </c>
      <c r="B60" s="16"/>
      <c r="C60" s="60" t="s">
        <v>11</v>
      </c>
      <c r="D60" s="17" t="s">
        <v>151</v>
      </c>
      <c r="E60" s="83">
        <v>1.5347</v>
      </c>
      <c r="F60" s="109">
        <f t="shared" si="3"/>
        <v>0</v>
      </c>
      <c r="G60" s="24">
        <f t="shared" si="4"/>
        <v>0</v>
      </c>
      <c r="H60" s="77"/>
      <c r="I60" s="24">
        <f>G60*H60</f>
        <v>0</v>
      </c>
      <c r="J60" s="45" t="s">
        <v>297</v>
      </c>
      <c r="K60" s="149"/>
    </row>
    <row r="61" spans="1:11" ht="15">
      <c r="A61" s="15" t="s">
        <v>328</v>
      </c>
      <c r="B61" s="18"/>
      <c r="C61" s="60" t="s">
        <v>327</v>
      </c>
      <c r="D61" s="17" t="s">
        <v>151</v>
      </c>
      <c r="E61" s="83">
        <v>2.3484</v>
      </c>
      <c r="F61" s="109">
        <f t="shared" si="3"/>
        <v>0</v>
      </c>
      <c r="G61" s="24">
        <f t="shared" si="4"/>
        <v>0</v>
      </c>
      <c r="H61" s="77"/>
      <c r="I61" s="24">
        <f aca="true" t="shared" si="5" ref="I61:I120">G61*H61</f>
        <v>0</v>
      </c>
      <c r="J61" s="45"/>
      <c r="K61" s="149"/>
    </row>
    <row r="62" spans="1:11" ht="15">
      <c r="A62" s="15" t="s">
        <v>52</v>
      </c>
      <c r="B62" s="18"/>
      <c r="C62" s="60" t="s">
        <v>12</v>
      </c>
      <c r="D62" s="17" t="s">
        <v>151</v>
      </c>
      <c r="E62" s="83">
        <v>1.6892</v>
      </c>
      <c r="F62" s="109">
        <f t="shared" si="3"/>
        <v>0</v>
      </c>
      <c r="G62" s="24">
        <f t="shared" si="4"/>
        <v>0</v>
      </c>
      <c r="H62" s="77"/>
      <c r="I62" s="24">
        <f t="shared" si="5"/>
        <v>0</v>
      </c>
      <c r="J62" s="45" t="s">
        <v>297</v>
      </c>
      <c r="K62" s="149"/>
    </row>
    <row r="63" spans="1:11" ht="15">
      <c r="A63" s="15" t="s">
        <v>53</v>
      </c>
      <c r="B63" s="18"/>
      <c r="C63" s="60" t="s">
        <v>13</v>
      </c>
      <c r="D63" s="17" t="s">
        <v>151</v>
      </c>
      <c r="E63" s="83">
        <v>2.4411</v>
      </c>
      <c r="F63" s="109">
        <f t="shared" si="3"/>
        <v>0</v>
      </c>
      <c r="G63" s="24">
        <f t="shared" si="4"/>
        <v>0</v>
      </c>
      <c r="H63" s="77"/>
      <c r="I63" s="24">
        <f t="shared" si="5"/>
        <v>0</v>
      </c>
      <c r="J63" s="45" t="s">
        <v>300</v>
      </c>
      <c r="K63" s="149"/>
    </row>
    <row r="64" spans="1:11" ht="15">
      <c r="A64" s="15" t="s">
        <v>54</v>
      </c>
      <c r="B64" s="18"/>
      <c r="C64" s="60" t="s">
        <v>14</v>
      </c>
      <c r="D64" s="17" t="s">
        <v>151</v>
      </c>
      <c r="E64" s="83">
        <v>2.884</v>
      </c>
      <c r="F64" s="109">
        <f t="shared" si="3"/>
        <v>0</v>
      </c>
      <c r="G64" s="24">
        <f t="shared" si="4"/>
        <v>0</v>
      </c>
      <c r="H64" s="77"/>
      <c r="I64" s="24">
        <f t="shared" si="5"/>
        <v>0</v>
      </c>
      <c r="J64" s="45" t="s">
        <v>118</v>
      </c>
      <c r="K64" s="149"/>
    </row>
    <row r="65" spans="1:11" ht="15">
      <c r="A65" s="15" t="s">
        <v>55</v>
      </c>
      <c r="B65" s="18"/>
      <c r="C65" s="60" t="s">
        <v>15</v>
      </c>
      <c r="D65" s="17" t="s">
        <v>151</v>
      </c>
      <c r="E65" s="83">
        <v>3.7595</v>
      </c>
      <c r="F65" s="109">
        <f t="shared" si="3"/>
        <v>0</v>
      </c>
      <c r="G65" s="24">
        <f t="shared" si="4"/>
        <v>0</v>
      </c>
      <c r="H65" s="77"/>
      <c r="I65" s="24">
        <f t="shared" si="5"/>
        <v>0</v>
      </c>
      <c r="J65" s="45" t="s">
        <v>121</v>
      </c>
      <c r="K65" s="149"/>
    </row>
    <row r="66" spans="1:11" ht="15">
      <c r="A66" s="15" t="s">
        <v>330</v>
      </c>
      <c r="B66" s="18"/>
      <c r="C66" s="60" t="s">
        <v>329</v>
      </c>
      <c r="D66" s="17" t="s">
        <v>151</v>
      </c>
      <c r="E66" s="83">
        <v>5.211799999999999</v>
      </c>
      <c r="F66" s="109">
        <f t="shared" si="3"/>
        <v>0</v>
      </c>
      <c r="G66" s="24">
        <f t="shared" si="4"/>
        <v>0</v>
      </c>
      <c r="H66" s="77"/>
      <c r="I66" s="24">
        <f t="shared" si="5"/>
        <v>0</v>
      </c>
      <c r="J66" s="45"/>
      <c r="K66" s="149"/>
    </row>
    <row r="67" spans="1:11" ht="15">
      <c r="A67" s="15" t="s">
        <v>46</v>
      </c>
      <c r="B67" s="16"/>
      <c r="C67" s="60" t="s">
        <v>6</v>
      </c>
      <c r="D67" s="17" t="s">
        <v>151</v>
      </c>
      <c r="E67" s="83">
        <v>1.6274000000000002</v>
      </c>
      <c r="F67" s="109">
        <f t="shared" si="3"/>
        <v>0</v>
      </c>
      <c r="G67" s="24">
        <f t="shared" si="4"/>
        <v>0</v>
      </c>
      <c r="H67" s="77"/>
      <c r="I67" s="24">
        <f t="shared" si="5"/>
        <v>0</v>
      </c>
      <c r="J67" s="45" t="s">
        <v>297</v>
      </c>
      <c r="K67" s="149"/>
    </row>
    <row r="68" spans="1:11" ht="15">
      <c r="A68" s="15" t="s">
        <v>332</v>
      </c>
      <c r="B68" s="18"/>
      <c r="C68" s="60" t="s">
        <v>331</v>
      </c>
      <c r="D68" s="17" t="s">
        <v>151</v>
      </c>
      <c r="E68" s="83">
        <v>2.4205</v>
      </c>
      <c r="F68" s="109">
        <f t="shared" si="3"/>
        <v>0</v>
      </c>
      <c r="G68" s="24">
        <f t="shared" si="4"/>
        <v>0</v>
      </c>
      <c r="H68" s="77"/>
      <c r="I68" s="24">
        <f t="shared" si="5"/>
        <v>0</v>
      </c>
      <c r="J68" s="45"/>
      <c r="K68" s="149"/>
    </row>
    <row r="69" spans="1:11" ht="15">
      <c r="A69" s="15" t="s">
        <v>47</v>
      </c>
      <c r="B69" s="18"/>
      <c r="C69" s="60" t="s">
        <v>7</v>
      </c>
      <c r="D69" s="17" t="s">
        <v>151</v>
      </c>
      <c r="E69" s="83">
        <v>2.2042</v>
      </c>
      <c r="F69" s="109">
        <f t="shared" si="3"/>
        <v>0</v>
      </c>
      <c r="G69" s="24">
        <f t="shared" si="4"/>
        <v>0</v>
      </c>
      <c r="H69" s="77"/>
      <c r="I69" s="24">
        <f t="shared" si="5"/>
        <v>0</v>
      </c>
      <c r="J69" s="45" t="s">
        <v>300</v>
      </c>
      <c r="K69" s="149"/>
    </row>
    <row r="70" spans="1:11" ht="15">
      <c r="A70" s="15" t="s">
        <v>48</v>
      </c>
      <c r="B70" s="18"/>
      <c r="C70" s="60" t="s">
        <v>8</v>
      </c>
      <c r="D70" s="17" t="s">
        <v>151</v>
      </c>
      <c r="E70" s="83">
        <v>2.1733</v>
      </c>
      <c r="F70" s="109">
        <f t="shared" si="3"/>
        <v>0</v>
      </c>
      <c r="G70" s="24">
        <f t="shared" si="4"/>
        <v>0</v>
      </c>
      <c r="H70" s="77"/>
      <c r="I70" s="24">
        <f t="shared" si="5"/>
        <v>0</v>
      </c>
      <c r="J70" s="45" t="s">
        <v>300</v>
      </c>
      <c r="K70" s="149"/>
    </row>
    <row r="71" spans="1:11" ht="15">
      <c r="A71" s="15" t="s">
        <v>49</v>
      </c>
      <c r="B71" s="18"/>
      <c r="C71" s="60" t="s">
        <v>9</v>
      </c>
      <c r="D71" s="17" t="s">
        <v>151</v>
      </c>
      <c r="E71" s="83">
        <v>3.4608</v>
      </c>
      <c r="F71" s="109">
        <f t="shared" si="3"/>
        <v>0</v>
      </c>
      <c r="G71" s="24">
        <f t="shared" si="4"/>
        <v>0</v>
      </c>
      <c r="H71" s="77"/>
      <c r="I71" s="24">
        <f t="shared" si="5"/>
        <v>0</v>
      </c>
      <c r="J71" s="45" t="s">
        <v>118</v>
      </c>
      <c r="K71" s="149"/>
    </row>
    <row r="72" spans="1:11" ht="15">
      <c r="A72" s="15" t="s">
        <v>50</v>
      </c>
      <c r="B72" s="18"/>
      <c r="C72" s="60" t="s">
        <v>10</v>
      </c>
      <c r="D72" s="17" t="s">
        <v>151</v>
      </c>
      <c r="E72" s="83">
        <v>3.9655</v>
      </c>
      <c r="F72" s="109">
        <f t="shared" si="3"/>
        <v>0</v>
      </c>
      <c r="G72" s="24">
        <f t="shared" si="4"/>
        <v>0</v>
      </c>
      <c r="H72" s="77"/>
      <c r="I72" s="24">
        <f t="shared" si="5"/>
        <v>0</v>
      </c>
      <c r="J72" s="45" t="s">
        <v>121</v>
      </c>
      <c r="K72" s="149"/>
    </row>
    <row r="73" spans="1:11" ht="15">
      <c r="A73" s="15" t="s">
        <v>334</v>
      </c>
      <c r="B73" s="18"/>
      <c r="C73" s="60" t="s">
        <v>333</v>
      </c>
      <c r="D73" s="17" t="s">
        <v>151</v>
      </c>
      <c r="E73" s="83">
        <v>5.459</v>
      </c>
      <c r="F73" s="109">
        <f t="shared" si="3"/>
        <v>0</v>
      </c>
      <c r="G73" s="24">
        <f t="shared" si="4"/>
        <v>0</v>
      </c>
      <c r="H73" s="77"/>
      <c r="I73" s="24">
        <f t="shared" si="5"/>
        <v>0</v>
      </c>
      <c r="J73" s="45"/>
      <c r="K73" s="149"/>
    </row>
    <row r="74" spans="1:11" ht="15">
      <c r="A74" s="15" t="s">
        <v>44</v>
      </c>
      <c r="B74" s="16"/>
      <c r="C74" s="60" t="s">
        <v>4</v>
      </c>
      <c r="D74" s="17" t="s">
        <v>151</v>
      </c>
      <c r="E74" s="83">
        <v>2.9561</v>
      </c>
      <c r="F74" s="109">
        <f t="shared" si="3"/>
        <v>0</v>
      </c>
      <c r="G74" s="24">
        <f t="shared" si="4"/>
        <v>0</v>
      </c>
      <c r="H74" s="77"/>
      <c r="I74" s="24">
        <f t="shared" si="5"/>
        <v>0</v>
      </c>
      <c r="J74" s="45" t="s">
        <v>300</v>
      </c>
      <c r="K74" s="149"/>
    </row>
    <row r="75" spans="1:11" ht="15">
      <c r="A75" s="15" t="s">
        <v>336</v>
      </c>
      <c r="B75" s="18"/>
      <c r="C75" s="60" t="s">
        <v>335</v>
      </c>
      <c r="D75" s="17" t="s">
        <v>151</v>
      </c>
      <c r="E75" s="83">
        <v>3.7801</v>
      </c>
      <c r="F75" s="109">
        <f t="shared" si="3"/>
        <v>0</v>
      </c>
      <c r="G75" s="24">
        <f t="shared" si="4"/>
        <v>0</v>
      </c>
      <c r="H75" s="77"/>
      <c r="I75" s="24">
        <f t="shared" si="5"/>
        <v>0</v>
      </c>
      <c r="J75" s="45"/>
      <c r="K75" s="149"/>
    </row>
    <row r="76" spans="1:11" ht="15">
      <c r="A76" s="15" t="s">
        <v>45</v>
      </c>
      <c r="B76" s="18"/>
      <c r="C76" s="60" t="s">
        <v>5</v>
      </c>
      <c r="D76" s="17" t="s">
        <v>151</v>
      </c>
      <c r="E76" s="83">
        <v>4.0067</v>
      </c>
      <c r="F76" s="109">
        <f t="shared" si="3"/>
        <v>0</v>
      </c>
      <c r="G76" s="24">
        <f t="shared" si="4"/>
        <v>0</v>
      </c>
      <c r="H76" s="77"/>
      <c r="I76" s="24">
        <f t="shared" si="5"/>
        <v>0</v>
      </c>
      <c r="J76" s="45" t="s">
        <v>118</v>
      </c>
      <c r="K76" s="149"/>
    </row>
    <row r="77" spans="1:11" ht="17.25" customHeight="1">
      <c r="A77" s="58" t="s">
        <v>56</v>
      </c>
      <c r="B77" s="16"/>
      <c r="C77" s="60" t="s">
        <v>16</v>
      </c>
      <c r="D77" s="17" t="s">
        <v>151</v>
      </c>
      <c r="E77" s="83">
        <v>2.4514</v>
      </c>
      <c r="F77" s="109">
        <f t="shared" si="3"/>
        <v>0</v>
      </c>
      <c r="G77" s="24">
        <f t="shared" si="4"/>
        <v>0</v>
      </c>
      <c r="H77" s="77"/>
      <c r="I77" s="24">
        <f t="shared" si="5"/>
        <v>0</v>
      </c>
      <c r="J77" s="45" t="s">
        <v>300</v>
      </c>
      <c r="K77" s="149"/>
    </row>
    <row r="78" spans="1:11" ht="17.25" customHeight="1">
      <c r="A78" s="58" t="s">
        <v>57</v>
      </c>
      <c r="B78" s="18"/>
      <c r="C78" s="60" t="s">
        <v>17</v>
      </c>
      <c r="D78" s="17" t="s">
        <v>151</v>
      </c>
      <c r="E78" s="83">
        <v>3.3577999999999997</v>
      </c>
      <c r="F78" s="109">
        <f t="shared" si="3"/>
        <v>0</v>
      </c>
      <c r="G78" s="24">
        <f t="shared" si="4"/>
        <v>0</v>
      </c>
      <c r="H78" s="77"/>
      <c r="I78" s="24">
        <f t="shared" si="5"/>
        <v>0</v>
      </c>
      <c r="J78" s="45" t="s">
        <v>118</v>
      </c>
      <c r="K78" s="149"/>
    </row>
    <row r="79" spans="1:11" ht="17.25" customHeight="1">
      <c r="A79" s="58" t="s">
        <v>58</v>
      </c>
      <c r="B79" s="18"/>
      <c r="C79" s="60" t="s">
        <v>18</v>
      </c>
      <c r="D79" s="17" t="s">
        <v>151</v>
      </c>
      <c r="E79" s="83">
        <v>5.397200000000001</v>
      </c>
      <c r="F79" s="109">
        <f t="shared" si="3"/>
        <v>0</v>
      </c>
      <c r="G79" s="24">
        <f t="shared" si="4"/>
        <v>0</v>
      </c>
      <c r="H79" s="77"/>
      <c r="I79" s="24">
        <f t="shared" si="5"/>
        <v>0</v>
      </c>
      <c r="J79" s="45" t="s">
        <v>299</v>
      </c>
      <c r="K79" s="149"/>
    </row>
    <row r="80" spans="1:11" ht="17.25" customHeight="1">
      <c r="A80" s="58" t="s">
        <v>59</v>
      </c>
      <c r="B80" s="18"/>
      <c r="C80" s="60" t="s">
        <v>19</v>
      </c>
      <c r="D80" s="17" t="s">
        <v>151</v>
      </c>
      <c r="E80" s="83">
        <v>7.931</v>
      </c>
      <c r="F80" s="109">
        <f t="shared" si="3"/>
        <v>0</v>
      </c>
      <c r="G80" s="24">
        <f t="shared" si="4"/>
        <v>0</v>
      </c>
      <c r="H80" s="77"/>
      <c r="I80" s="24">
        <f t="shared" si="5"/>
        <v>0</v>
      </c>
      <c r="J80" s="45" t="s">
        <v>117</v>
      </c>
      <c r="K80" s="149"/>
    </row>
    <row r="81" spans="1:11" ht="17.25" customHeight="1">
      <c r="A81" s="58" t="s">
        <v>63</v>
      </c>
      <c r="B81" s="96"/>
      <c r="C81" s="60" t="s">
        <v>23</v>
      </c>
      <c r="D81" s="17" t="s">
        <v>151</v>
      </c>
      <c r="E81" s="83">
        <v>2.2454</v>
      </c>
      <c r="F81" s="109">
        <f t="shared" si="3"/>
        <v>0</v>
      </c>
      <c r="G81" s="24">
        <f t="shared" si="4"/>
        <v>0</v>
      </c>
      <c r="H81" s="77"/>
      <c r="I81" s="24">
        <f t="shared" si="5"/>
        <v>0</v>
      </c>
      <c r="J81" s="45" t="s">
        <v>305</v>
      </c>
      <c r="K81" s="149"/>
    </row>
    <row r="82" spans="1:11" ht="17.25" customHeight="1">
      <c r="A82" s="58" t="s">
        <v>338</v>
      </c>
      <c r="B82" s="95"/>
      <c r="C82" s="60" t="s">
        <v>337</v>
      </c>
      <c r="D82" s="17" t="s">
        <v>151</v>
      </c>
      <c r="E82" s="83">
        <v>3.4814</v>
      </c>
      <c r="F82" s="109">
        <f t="shared" si="3"/>
        <v>0</v>
      </c>
      <c r="G82" s="24">
        <f t="shared" si="4"/>
        <v>0</v>
      </c>
      <c r="H82" s="77"/>
      <c r="I82" s="24">
        <f t="shared" si="5"/>
        <v>0</v>
      </c>
      <c r="J82" s="45"/>
      <c r="K82" s="149"/>
    </row>
    <row r="83" spans="1:11" ht="17.25" customHeight="1">
      <c r="A83" s="58" t="s">
        <v>64</v>
      </c>
      <c r="B83" s="95"/>
      <c r="C83" s="60" t="s">
        <v>24</v>
      </c>
      <c r="D83" s="17" t="s">
        <v>151</v>
      </c>
      <c r="E83" s="83">
        <v>3.5535</v>
      </c>
      <c r="F83" s="109">
        <f t="shared" si="3"/>
        <v>0</v>
      </c>
      <c r="G83" s="24">
        <f t="shared" si="4"/>
        <v>0</v>
      </c>
      <c r="H83" s="77"/>
      <c r="I83" s="24">
        <f t="shared" si="5"/>
        <v>0</v>
      </c>
      <c r="J83" s="45" t="s">
        <v>121</v>
      </c>
      <c r="K83" s="149"/>
    </row>
    <row r="84" spans="1:11" ht="17.25" customHeight="1">
      <c r="A84" s="58" t="s">
        <v>65</v>
      </c>
      <c r="B84" s="95"/>
      <c r="C84" s="60" t="s">
        <v>25</v>
      </c>
      <c r="D84" s="17" t="s">
        <v>151</v>
      </c>
      <c r="E84" s="83">
        <v>5.0676</v>
      </c>
      <c r="F84" s="109">
        <f t="shared" si="3"/>
        <v>0</v>
      </c>
      <c r="G84" s="24">
        <f t="shared" si="4"/>
        <v>0</v>
      </c>
      <c r="H84" s="77"/>
      <c r="I84" s="24">
        <f t="shared" si="5"/>
        <v>0</v>
      </c>
      <c r="J84" s="45" t="s">
        <v>122</v>
      </c>
      <c r="K84" s="149"/>
    </row>
    <row r="85" spans="1:11" ht="17.25" customHeight="1">
      <c r="A85" s="58" t="s">
        <v>341</v>
      </c>
      <c r="B85" s="95"/>
      <c r="C85" s="60" t="s">
        <v>339</v>
      </c>
      <c r="D85" s="17" t="s">
        <v>151</v>
      </c>
      <c r="E85" s="83">
        <v>6.386</v>
      </c>
      <c r="F85" s="109">
        <f t="shared" si="3"/>
        <v>0</v>
      </c>
      <c r="G85" s="24">
        <f t="shared" si="4"/>
        <v>0</v>
      </c>
      <c r="H85" s="77"/>
      <c r="I85" s="24">
        <f t="shared" si="5"/>
        <v>0</v>
      </c>
      <c r="J85" s="45"/>
      <c r="K85" s="149"/>
    </row>
    <row r="86" spans="1:11" ht="17.25" customHeight="1">
      <c r="A86" s="58" t="s">
        <v>342</v>
      </c>
      <c r="B86" s="95"/>
      <c r="C86" s="60" t="s">
        <v>340</v>
      </c>
      <c r="D86" s="17" t="s">
        <v>151</v>
      </c>
      <c r="E86" s="83">
        <v>7.4366</v>
      </c>
      <c r="F86" s="109">
        <f t="shared" si="3"/>
        <v>0</v>
      </c>
      <c r="G86" s="24">
        <f t="shared" si="4"/>
        <v>0</v>
      </c>
      <c r="H86" s="77"/>
      <c r="I86" s="24">
        <f t="shared" si="5"/>
        <v>0</v>
      </c>
      <c r="J86" s="45"/>
      <c r="K86" s="149"/>
    </row>
    <row r="87" spans="1:11" ht="17.25" customHeight="1">
      <c r="A87" s="58" t="s">
        <v>60</v>
      </c>
      <c r="B87" s="96"/>
      <c r="C87" s="60" t="s">
        <v>20</v>
      </c>
      <c r="D87" s="17" t="s">
        <v>151</v>
      </c>
      <c r="E87" s="83">
        <v>2.1424000000000003</v>
      </c>
      <c r="F87" s="109">
        <f t="shared" si="3"/>
        <v>0</v>
      </c>
      <c r="G87" s="24">
        <f t="shared" si="4"/>
        <v>0</v>
      </c>
      <c r="H87" s="77"/>
      <c r="I87" s="24">
        <f t="shared" si="5"/>
        <v>0</v>
      </c>
      <c r="J87" s="45" t="s">
        <v>305</v>
      </c>
      <c r="K87" s="149"/>
    </row>
    <row r="88" spans="1:11" ht="17.25" customHeight="1">
      <c r="A88" s="58" t="s">
        <v>344</v>
      </c>
      <c r="B88" s="95"/>
      <c r="C88" s="60" t="s">
        <v>343</v>
      </c>
      <c r="D88" s="17" t="s">
        <v>151</v>
      </c>
      <c r="E88" s="83">
        <v>3.2857</v>
      </c>
      <c r="F88" s="109">
        <f aca="true" t="shared" si="6" ref="F88:F119">E88*$I$8</f>
        <v>0</v>
      </c>
      <c r="G88" s="24">
        <f t="shared" si="4"/>
        <v>0</v>
      </c>
      <c r="H88" s="77"/>
      <c r="I88" s="24">
        <f t="shared" si="5"/>
        <v>0</v>
      </c>
      <c r="J88" s="45"/>
      <c r="K88" s="149"/>
    </row>
    <row r="89" spans="1:11" ht="17.25" customHeight="1">
      <c r="A89" s="58" t="s">
        <v>61</v>
      </c>
      <c r="B89" s="95"/>
      <c r="C89" s="60" t="s">
        <v>21</v>
      </c>
      <c r="D89" s="17" t="s">
        <v>151</v>
      </c>
      <c r="E89" s="83">
        <v>3.4505000000000003</v>
      </c>
      <c r="F89" s="109">
        <f t="shared" si="6"/>
        <v>0</v>
      </c>
      <c r="G89" s="24">
        <f t="shared" si="4"/>
        <v>0</v>
      </c>
      <c r="H89" s="77"/>
      <c r="I89" s="24">
        <f t="shared" si="5"/>
        <v>0</v>
      </c>
      <c r="J89" s="45" t="s">
        <v>118</v>
      </c>
      <c r="K89" s="149"/>
    </row>
    <row r="90" spans="1:11" ht="17.25" customHeight="1">
      <c r="A90" s="58" t="s">
        <v>62</v>
      </c>
      <c r="B90" s="95"/>
      <c r="C90" s="60" t="s">
        <v>22</v>
      </c>
      <c r="D90" s="17" t="s">
        <v>151</v>
      </c>
      <c r="E90" s="83">
        <v>3.9758</v>
      </c>
      <c r="F90" s="109">
        <f t="shared" si="6"/>
        <v>0</v>
      </c>
      <c r="G90" s="24">
        <f t="shared" si="4"/>
        <v>0</v>
      </c>
      <c r="H90" s="77"/>
      <c r="I90" s="24">
        <f t="shared" si="5"/>
        <v>0</v>
      </c>
      <c r="J90" s="45" t="s">
        <v>121</v>
      </c>
      <c r="K90" s="149"/>
    </row>
    <row r="91" spans="1:11" ht="17.25" customHeight="1">
      <c r="A91" s="58" t="s">
        <v>347</v>
      </c>
      <c r="B91" s="95"/>
      <c r="C91" s="60" t="s">
        <v>345</v>
      </c>
      <c r="D91" s="17" t="s">
        <v>151</v>
      </c>
      <c r="E91" s="83">
        <v>5.3766</v>
      </c>
      <c r="F91" s="109">
        <f t="shared" si="6"/>
        <v>0</v>
      </c>
      <c r="G91" s="24">
        <f t="shared" si="4"/>
        <v>0</v>
      </c>
      <c r="H91" s="77"/>
      <c r="I91" s="24">
        <f t="shared" si="5"/>
        <v>0</v>
      </c>
      <c r="J91" s="45"/>
      <c r="K91" s="149"/>
    </row>
    <row r="92" spans="1:11" ht="17.25" customHeight="1">
      <c r="A92" s="58" t="s">
        <v>348</v>
      </c>
      <c r="B92" s="97"/>
      <c r="C92" s="60" t="s">
        <v>346</v>
      </c>
      <c r="D92" s="17" t="s">
        <v>151</v>
      </c>
      <c r="E92" s="83">
        <v>9.2082</v>
      </c>
      <c r="F92" s="109">
        <f t="shared" si="6"/>
        <v>0</v>
      </c>
      <c r="G92" s="24">
        <f t="shared" si="4"/>
        <v>0</v>
      </c>
      <c r="H92" s="77"/>
      <c r="I92" s="24">
        <f t="shared" si="5"/>
        <v>0</v>
      </c>
      <c r="J92" s="45"/>
      <c r="K92" s="149"/>
    </row>
    <row r="93" spans="1:11" ht="17.25" customHeight="1">
      <c r="A93" s="58" t="s">
        <v>68</v>
      </c>
      <c r="B93" s="18"/>
      <c r="C93" s="60" t="s">
        <v>28</v>
      </c>
      <c r="D93" s="17" t="s">
        <v>151</v>
      </c>
      <c r="E93" s="83">
        <v>3.4505000000000003</v>
      </c>
      <c r="F93" s="109">
        <f t="shared" si="6"/>
        <v>0</v>
      </c>
      <c r="G93" s="24">
        <f t="shared" si="4"/>
        <v>0</v>
      </c>
      <c r="H93" s="77"/>
      <c r="I93" s="24">
        <f t="shared" si="5"/>
        <v>0</v>
      </c>
      <c r="J93" s="45" t="s">
        <v>118</v>
      </c>
      <c r="K93" s="149"/>
    </row>
    <row r="94" spans="1:11" ht="17.25" customHeight="1">
      <c r="A94" s="58" t="s">
        <v>69</v>
      </c>
      <c r="B94" s="18"/>
      <c r="C94" s="60" t="s">
        <v>29</v>
      </c>
      <c r="D94" s="17" t="s">
        <v>151</v>
      </c>
      <c r="E94" s="83">
        <v>4.841</v>
      </c>
      <c r="F94" s="109">
        <f t="shared" si="6"/>
        <v>0</v>
      </c>
      <c r="G94" s="24">
        <f aca="true" t="shared" si="7" ref="G94:G122">F94*(1-$I$9)</f>
        <v>0</v>
      </c>
      <c r="H94" s="77"/>
      <c r="I94" s="24">
        <f t="shared" si="5"/>
        <v>0</v>
      </c>
      <c r="J94" s="45" t="s">
        <v>299</v>
      </c>
      <c r="K94" s="149"/>
    </row>
    <row r="95" spans="1:11" ht="17.25" customHeight="1">
      <c r="A95" s="58" t="s">
        <v>70</v>
      </c>
      <c r="B95" s="18"/>
      <c r="C95" s="60" t="s">
        <v>30</v>
      </c>
      <c r="D95" s="17" t="s">
        <v>151</v>
      </c>
      <c r="E95" s="83">
        <v>7.6117</v>
      </c>
      <c r="F95" s="109">
        <f t="shared" si="6"/>
        <v>0</v>
      </c>
      <c r="G95" s="24">
        <f t="shared" si="7"/>
        <v>0</v>
      </c>
      <c r="H95" s="77"/>
      <c r="I95" s="24">
        <f t="shared" si="5"/>
        <v>0</v>
      </c>
      <c r="J95" s="45" t="s">
        <v>117</v>
      </c>
      <c r="K95" s="149"/>
    </row>
    <row r="96" spans="1:11" ht="17.25" customHeight="1">
      <c r="A96" s="58" t="s">
        <v>71</v>
      </c>
      <c r="B96" s="19"/>
      <c r="C96" s="60" t="s">
        <v>31</v>
      </c>
      <c r="D96" s="17" t="s">
        <v>151</v>
      </c>
      <c r="E96" s="83">
        <v>10.5472</v>
      </c>
      <c r="F96" s="109">
        <f t="shared" si="6"/>
        <v>0</v>
      </c>
      <c r="G96" s="24">
        <f t="shared" si="7"/>
        <v>0</v>
      </c>
      <c r="H96" s="77"/>
      <c r="I96" s="24">
        <f t="shared" si="5"/>
        <v>0</v>
      </c>
      <c r="J96" s="45" t="s">
        <v>304</v>
      </c>
      <c r="K96" s="149"/>
    </row>
    <row r="97" spans="1:11" ht="15">
      <c r="A97" s="58" t="s">
        <v>72</v>
      </c>
      <c r="B97" s="16"/>
      <c r="C97" s="60" t="s">
        <v>32</v>
      </c>
      <c r="D97" s="17" t="s">
        <v>151</v>
      </c>
      <c r="E97" s="83">
        <v>6.0667</v>
      </c>
      <c r="F97" s="109">
        <f t="shared" si="6"/>
        <v>0</v>
      </c>
      <c r="G97" s="24">
        <f t="shared" si="7"/>
        <v>0</v>
      </c>
      <c r="H97" s="77"/>
      <c r="I97" s="24">
        <f t="shared" si="5"/>
        <v>0</v>
      </c>
      <c r="J97" s="45" t="s">
        <v>122</v>
      </c>
      <c r="K97" s="149"/>
    </row>
    <row r="98" spans="1:11" ht="15">
      <c r="A98" s="58" t="s">
        <v>73</v>
      </c>
      <c r="B98" s="18"/>
      <c r="C98" s="60" t="s">
        <v>33</v>
      </c>
      <c r="D98" s="17" t="s">
        <v>151</v>
      </c>
      <c r="E98" s="83">
        <v>4.964600000000001</v>
      </c>
      <c r="F98" s="109">
        <f t="shared" si="6"/>
        <v>0</v>
      </c>
      <c r="G98" s="24">
        <f t="shared" si="7"/>
        <v>0</v>
      </c>
      <c r="H98" s="77"/>
      <c r="I98" s="24">
        <f t="shared" si="5"/>
        <v>0</v>
      </c>
      <c r="J98" s="45" t="s">
        <v>122</v>
      </c>
      <c r="K98" s="149"/>
    </row>
    <row r="99" spans="1:11" ht="15">
      <c r="A99" s="58" t="s">
        <v>74</v>
      </c>
      <c r="B99" s="18"/>
      <c r="C99" s="60" t="s">
        <v>34</v>
      </c>
      <c r="D99" s="17" t="s">
        <v>151</v>
      </c>
      <c r="E99" s="83">
        <v>5.1088000000000005</v>
      </c>
      <c r="F99" s="109">
        <f t="shared" si="6"/>
        <v>0</v>
      </c>
      <c r="G99" s="24">
        <f t="shared" si="7"/>
        <v>0</v>
      </c>
      <c r="H99" s="77"/>
      <c r="I99" s="24">
        <f t="shared" si="5"/>
        <v>0</v>
      </c>
      <c r="J99" s="45" t="s">
        <v>122</v>
      </c>
      <c r="K99" s="149"/>
    </row>
    <row r="100" spans="1:11" ht="15">
      <c r="A100" s="58" t="s">
        <v>75</v>
      </c>
      <c r="B100" s="18"/>
      <c r="C100" s="60" t="s">
        <v>35</v>
      </c>
      <c r="D100" s="17" t="s">
        <v>151</v>
      </c>
      <c r="E100" s="83">
        <v>5.5826</v>
      </c>
      <c r="F100" s="109">
        <f t="shared" si="6"/>
        <v>0</v>
      </c>
      <c r="G100" s="24">
        <f t="shared" si="7"/>
        <v>0</v>
      </c>
      <c r="H100" s="77"/>
      <c r="I100" s="24">
        <f t="shared" si="5"/>
        <v>0</v>
      </c>
      <c r="J100" s="45" t="s">
        <v>122</v>
      </c>
      <c r="K100" s="149"/>
    </row>
    <row r="101" spans="1:11" ht="15">
      <c r="A101" s="58" t="s">
        <v>351</v>
      </c>
      <c r="B101" s="18"/>
      <c r="C101" s="60" t="s">
        <v>349</v>
      </c>
      <c r="D101" s="17" t="s">
        <v>151</v>
      </c>
      <c r="E101" s="83">
        <v>6.6744</v>
      </c>
      <c r="F101" s="109">
        <f t="shared" si="6"/>
        <v>0</v>
      </c>
      <c r="G101" s="24">
        <f t="shared" si="7"/>
        <v>0</v>
      </c>
      <c r="H101" s="77"/>
      <c r="I101" s="24">
        <f t="shared" si="5"/>
        <v>0</v>
      </c>
      <c r="J101" s="45"/>
      <c r="K101" s="149"/>
    </row>
    <row r="102" spans="1:11" ht="15">
      <c r="A102" s="58" t="s">
        <v>352</v>
      </c>
      <c r="B102" s="18"/>
      <c r="C102" s="60" t="s">
        <v>350</v>
      </c>
      <c r="D102" s="17" t="s">
        <v>151</v>
      </c>
      <c r="E102" s="83">
        <v>6.7362</v>
      </c>
      <c r="F102" s="109">
        <f t="shared" si="6"/>
        <v>0</v>
      </c>
      <c r="G102" s="24">
        <f t="shared" si="7"/>
        <v>0</v>
      </c>
      <c r="H102" s="77"/>
      <c r="I102" s="24">
        <f>G102*H102</f>
        <v>0</v>
      </c>
      <c r="J102" s="45"/>
      <c r="K102" s="149"/>
    </row>
    <row r="103" spans="1:11" ht="15">
      <c r="A103" s="58" t="s">
        <v>76</v>
      </c>
      <c r="B103" s="18"/>
      <c r="C103" s="60" t="s">
        <v>36</v>
      </c>
      <c r="D103" s="17" t="s">
        <v>151</v>
      </c>
      <c r="E103" s="83">
        <v>7.1688</v>
      </c>
      <c r="F103" s="109">
        <f t="shared" si="6"/>
        <v>0</v>
      </c>
      <c r="G103" s="24">
        <f t="shared" si="7"/>
        <v>0</v>
      </c>
      <c r="H103" s="77"/>
      <c r="I103" s="24">
        <f t="shared" si="5"/>
        <v>0</v>
      </c>
      <c r="J103" s="45" t="s">
        <v>124</v>
      </c>
      <c r="K103" s="149"/>
    </row>
    <row r="104" spans="1:11" ht="15">
      <c r="A104" s="58" t="s">
        <v>354</v>
      </c>
      <c r="B104" s="18"/>
      <c r="C104" s="60" t="s">
        <v>353</v>
      </c>
      <c r="D104" s="17" t="s">
        <v>151</v>
      </c>
      <c r="E104" s="83">
        <v>6.931900000000001</v>
      </c>
      <c r="F104" s="109">
        <f t="shared" si="6"/>
        <v>0</v>
      </c>
      <c r="G104" s="24">
        <f t="shared" si="7"/>
        <v>0</v>
      </c>
      <c r="H104" s="77"/>
      <c r="I104" s="24">
        <f t="shared" si="5"/>
        <v>0</v>
      </c>
      <c r="J104" s="45"/>
      <c r="K104" s="149"/>
    </row>
    <row r="105" spans="1:11" ht="15">
      <c r="A105" s="58" t="s">
        <v>77</v>
      </c>
      <c r="B105" s="18"/>
      <c r="C105" s="60" t="s">
        <v>37</v>
      </c>
      <c r="D105" s="17" t="s">
        <v>151</v>
      </c>
      <c r="E105" s="83">
        <v>7.2615</v>
      </c>
      <c r="F105" s="109">
        <f t="shared" si="6"/>
        <v>0</v>
      </c>
      <c r="G105" s="24">
        <f t="shared" si="7"/>
        <v>0</v>
      </c>
      <c r="H105" s="77"/>
      <c r="I105" s="24">
        <f t="shared" si="5"/>
        <v>0</v>
      </c>
      <c r="J105" s="45" t="s">
        <v>124</v>
      </c>
      <c r="K105" s="149"/>
    </row>
    <row r="106" spans="1:11" ht="15">
      <c r="A106" s="58" t="s">
        <v>78</v>
      </c>
      <c r="B106" s="18"/>
      <c r="C106" s="60" t="s">
        <v>38</v>
      </c>
      <c r="D106" s="17" t="s">
        <v>151</v>
      </c>
      <c r="E106" s="83">
        <v>7.2512</v>
      </c>
      <c r="F106" s="109">
        <f t="shared" si="6"/>
        <v>0</v>
      </c>
      <c r="G106" s="24">
        <f t="shared" si="7"/>
        <v>0</v>
      </c>
      <c r="H106" s="77"/>
      <c r="I106" s="24">
        <f t="shared" si="5"/>
        <v>0</v>
      </c>
      <c r="J106" s="45" t="s">
        <v>124</v>
      </c>
      <c r="K106" s="149"/>
    </row>
    <row r="107" spans="1:11" ht="15">
      <c r="A107" s="58" t="s">
        <v>356</v>
      </c>
      <c r="B107" s="18"/>
      <c r="C107" s="60" t="s">
        <v>355</v>
      </c>
      <c r="D107" s="17" t="s">
        <v>151</v>
      </c>
      <c r="E107" s="83">
        <v>7.931</v>
      </c>
      <c r="F107" s="109">
        <f t="shared" si="6"/>
        <v>0</v>
      </c>
      <c r="G107" s="24">
        <f t="shared" si="7"/>
        <v>0</v>
      </c>
      <c r="H107" s="77"/>
      <c r="I107" s="24">
        <f t="shared" si="5"/>
        <v>0</v>
      </c>
      <c r="J107" s="45"/>
      <c r="K107" s="149"/>
    </row>
    <row r="108" spans="1:11" ht="15">
      <c r="A108" s="58" t="s">
        <v>358</v>
      </c>
      <c r="B108" s="18"/>
      <c r="C108" s="60" t="s">
        <v>357</v>
      </c>
      <c r="D108" s="17" t="s">
        <v>151</v>
      </c>
      <c r="E108" s="83">
        <v>11.134300000000001</v>
      </c>
      <c r="F108" s="109">
        <f t="shared" si="6"/>
        <v>0</v>
      </c>
      <c r="G108" s="24">
        <f t="shared" si="7"/>
        <v>0</v>
      </c>
      <c r="H108" s="77"/>
      <c r="I108" s="24">
        <f t="shared" si="5"/>
        <v>0</v>
      </c>
      <c r="J108" s="45"/>
      <c r="K108" s="149"/>
    </row>
    <row r="109" spans="1:11" ht="15">
      <c r="A109" s="58" t="s">
        <v>79</v>
      </c>
      <c r="B109" s="19"/>
      <c r="C109" s="60" t="s">
        <v>39</v>
      </c>
      <c r="D109" s="17" t="s">
        <v>151</v>
      </c>
      <c r="E109" s="83">
        <v>12.2467</v>
      </c>
      <c r="F109" s="109">
        <f t="shared" si="6"/>
        <v>0</v>
      </c>
      <c r="G109" s="24">
        <f t="shared" si="7"/>
        <v>0</v>
      </c>
      <c r="H109" s="77"/>
      <c r="I109" s="24">
        <f t="shared" si="5"/>
        <v>0</v>
      </c>
      <c r="J109" s="45" t="s">
        <v>298</v>
      </c>
      <c r="K109" s="149"/>
    </row>
    <row r="110" spans="1:11" ht="23.25" customHeight="1">
      <c r="A110" s="58" t="s">
        <v>362</v>
      </c>
      <c r="B110" s="18"/>
      <c r="C110" s="60" t="s">
        <v>359</v>
      </c>
      <c r="D110" s="17" t="s">
        <v>151</v>
      </c>
      <c r="E110" s="83">
        <v>3.4093</v>
      </c>
      <c r="F110" s="109">
        <f t="shared" si="6"/>
        <v>0</v>
      </c>
      <c r="G110" s="24">
        <f t="shared" si="7"/>
        <v>0</v>
      </c>
      <c r="H110" s="77"/>
      <c r="I110" s="24">
        <f t="shared" si="5"/>
        <v>0</v>
      </c>
      <c r="J110" s="45"/>
      <c r="K110" s="149"/>
    </row>
    <row r="111" spans="1:11" ht="23.25" customHeight="1">
      <c r="A111" s="58" t="s">
        <v>363</v>
      </c>
      <c r="B111" s="18"/>
      <c r="C111" s="60" t="s">
        <v>360</v>
      </c>
      <c r="D111" s="17" t="s">
        <v>151</v>
      </c>
      <c r="E111" s="83">
        <v>5.1603</v>
      </c>
      <c r="F111" s="109">
        <f t="shared" si="6"/>
        <v>0</v>
      </c>
      <c r="G111" s="24">
        <f t="shared" si="7"/>
        <v>0</v>
      </c>
      <c r="H111" s="77"/>
      <c r="I111" s="24">
        <f t="shared" si="5"/>
        <v>0</v>
      </c>
      <c r="J111" s="45"/>
      <c r="K111" s="149"/>
    </row>
    <row r="112" spans="1:11" ht="23.25" customHeight="1">
      <c r="A112" s="58" t="s">
        <v>364</v>
      </c>
      <c r="B112" s="18"/>
      <c r="C112" s="60" t="s">
        <v>361</v>
      </c>
      <c r="D112" s="17" t="s">
        <v>151</v>
      </c>
      <c r="E112" s="83">
        <v>8.2091</v>
      </c>
      <c r="F112" s="109">
        <f t="shared" si="6"/>
        <v>0</v>
      </c>
      <c r="G112" s="24">
        <f t="shared" si="7"/>
        <v>0</v>
      </c>
      <c r="H112" s="77"/>
      <c r="I112" s="24">
        <f t="shared" si="5"/>
        <v>0</v>
      </c>
      <c r="J112" s="45"/>
      <c r="K112" s="149"/>
    </row>
    <row r="113" spans="1:11" ht="23.25" customHeight="1">
      <c r="A113" s="58" t="s">
        <v>368</v>
      </c>
      <c r="B113" s="16"/>
      <c r="C113" s="60" t="s">
        <v>365</v>
      </c>
      <c r="D113" s="17" t="s">
        <v>151</v>
      </c>
      <c r="E113" s="83">
        <v>3.4196</v>
      </c>
      <c r="F113" s="109">
        <f t="shared" si="6"/>
        <v>0</v>
      </c>
      <c r="G113" s="24">
        <f t="shared" si="7"/>
        <v>0</v>
      </c>
      <c r="H113" s="77"/>
      <c r="I113" s="24">
        <f t="shared" si="5"/>
        <v>0</v>
      </c>
      <c r="J113" s="45"/>
      <c r="K113" s="149"/>
    </row>
    <row r="114" spans="1:11" ht="23.25" customHeight="1">
      <c r="A114" s="58" t="s">
        <v>369</v>
      </c>
      <c r="B114" s="18"/>
      <c r="C114" s="60" t="s">
        <v>366</v>
      </c>
      <c r="D114" s="17" t="s">
        <v>151</v>
      </c>
      <c r="E114" s="83">
        <v>5.0367</v>
      </c>
      <c r="F114" s="109">
        <f t="shared" si="6"/>
        <v>0</v>
      </c>
      <c r="G114" s="24">
        <f t="shared" si="7"/>
        <v>0</v>
      </c>
      <c r="H114" s="77"/>
      <c r="I114" s="24">
        <f t="shared" si="5"/>
        <v>0</v>
      </c>
      <c r="J114" s="45"/>
      <c r="K114" s="149"/>
    </row>
    <row r="115" spans="1:11" ht="23.25" customHeight="1">
      <c r="A115" s="58" t="s">
        <v>370</v>
      </c>
      <c r="B115" s="18"/>
      <c r="C115" s="60" t="s">
        <v>367</v>
      </c>
      <c r="D115" s="17" t="s">
        <v>151</v>
      </c>
      <c r="E115" s="83">
        <v>5.9225</v>
      </c>
      <c r="F115" s="109">
        <f t="shared" si="6"/>
        <v>0</v>
      </c>
      <c r="G115" s="24">
        <f t="shared" si="7"/>
        <v>0</v>
      </c>
      <c r="H115" s="77"/>
      <c r="I115" s="24">
        <f>G115*H115</f>
        <v>0</v>
      </c>
      <c r="J115" s="45"/>
      <c r="K115" s="149"/>
    </row>
    <row r="116" spans="1:11" ht="34.5" customHeight="1">
      <c r="A116" s="58" t="s">
        <v>66</v>
      </c>
      <c r="B116" s="16"/>
      <c r="C116" s="60" t="s">
        <v>26</v>
      </c>
      <c r="D116" s="17" t="s">
        <v>151</v>
      </c>
      <c r="E116" s="83">
        <v>2.9355</v>
      </c>
      <c r="F116" s="109">
        <f t="shared" si="6"/>
        <v>0</v>
      </c>
      <c r="G116" s="24">
        <f t="shared" si="7"/>
        <v>0</v>
      </c>
      <c r="H116" s="77"/>
      <c r="I116" s="24">
        <f t="shared" si="5"/>
        <v>0</v>
      </c>
      <c r="J116" s="45" t="s">
        <v>118</v>
      </c>
      <c r="K116" s="149"/>
    </row>
    <row r="117" spans="1:11" ht="34.5" customHeight="1">
      <c r="A117" s="58" t="s">
        <v>67</v>
      </c>
      <c r="B117" s="19"/>
      <c r="C117" s="60" t="s">
        <v>27</v>
      </c>
      <c r="D117" s="17" t="s">
        <v>151</v>
      </c>
      <c r="E117" s="83">
        <v>4.233300000000001</v>
      </c>
      <c r="F117" s="109">
        <f t="shared" si="6"/>
        <v>0</v>
      </c>
      <c r="G117" s="24">
        <f t="shared" si="7"/>
        <v>0</v>
      </c>
      <c r="H117" s="79"/>
      <c r="I117" s="24">
        <f t="shared" si="5"/>
        <v>0</v>
      </c>
      <c r="J117" s="46" t="s">
        <v>122</v>
      </c>
      <c r="K117" s="149"/>
    </row>
    <row r="118" spans="1:11" ht="15">
      <c r="A118" s="58" t="s">
        <v>371</v>
      </c>
      <c r="B118" s="18"/>
      <c r="C118" s="60" t="s">
        <v>267</v>
      </c>
      <c r="D118" s="17" t="s">
        <v>151</v>
      </c>
      <c r="E118" s="83">
        <v>2.2763</v>
      </c>
      <c r="F118" s="109">
        <f t="shared" si="6"/>
        <v>0</v>
      </c>
      <c r="G118" s="24">
        <f t="shared" si="7"/>
        <v>0</v>
      </c>
      <c r="H118" s="77"/>
      <c r="I118" s="24">
        <f t="shared" si="5"/>
        <v>0</v>
      </c>
      <c r="J118" s="45"/>
      <c r="K118" s="149"/>
    </row>
    <row r="119" spans="1:11" ht="15">
      <c r="A119" s="58" t="s">
        <v>263</v>
      </c>
      <c r="B119" s="18"/>
      <c r="C119" s="60" t="s">
        <v>266</v>
      </c>
      <c r="D119" s="17" t="s">
        <v>151</v>
      </c>
      <c r="E119" s="83">
        <v>2.4514</v>
      </c>
      <c r="F119" s="109">
        <f t="shared" si="6"/>
        <v>0</v>
      </c>
      <c r="G119" s="24">
        <f t="shared" si="7"/>
        <v>0</v>
      </c>
      <c r="H119" s="77"/>
      <c r="I119" s="24">
        <f t="shared" si="5"/>
        <v>0</v>
      </c>
      <c r="J119" s="45" t="s">
        <v>116</v>
      </c>
      <c r="K119" s="149"/>
    </row>
    <row r="120" spans="1:11" ht="15">
      <c r="A120" s="58" t="s">
        <v>372</v>
      </c>
      <c r="B120" s="18"/>
      <c r="C120" s="60" t="s">
        <v>269</v>
      </c>
      <c r="D120" s="17" t="s">
        <v>151</v>
      </c>
      <c r="E120" s="83">
        <v>2.7295</v>
      </c>
      <c r="F120" s="109">
        <f>E120*$I$8</f>
        <v>0</v>
      </c>
      <c r="G120" s="24">
        <f t="shared" si="7"/>
        <v>0</v>
      </c>
      <c r="H120" s="77"/>
      <c r="I120" s="24">
        <f t="shared" si="5"/>
        <v>0</v>
      </c>
      <c r="J120" s="45"/>
      <c r="K120" s="149"/>
    </row>
    <row r="121" spans="1:11" ht="15">
      <c r="A121" s="58" t="s">
        <v>264</v>
      </c>
      <c r="B121" s="18"/>
      <c r="C121" s="60" t="s">
        <v>268</v>
      </c>
      <c r="D121" s="17" t="s">
        <v>151</v>
      </c>
      <c r="E121" s="83">
        <v>2.8531</v>
      </c>
      <c r="F121" s="109">
        <f>E121*$I$8</f>
        <v>0</v>
      </c>
      <c r="G121" s="24">
        <f t="shared" si="7"/>
        <v>0</v>
      </c>
      <c r="H121" s="77"/>
      <c r="I121" s="24">
        <f>G121*H121</f>
        <v>0</v>
      </c>
      <c r="J121" s="45" t="s">
        <v>118</v>
      </c>
      <c r="K121" s="149"/>
    </row>
    <row r="122" spans="1:10" s="55" customFormat="1" ht="17.25" customHeight="1" hidden="1">
      <c r="A122" s="71" t="s">
        <v>265</v>
      </c>
      <c r="B122" s="57"/>
      <c r="C122" s="54" t="s">
        <v>269</v>
      </c>
      <c r="D122" s="56" t="s">
        <v>151</v>
      </c>
      <c r="E122" s="113"/>
      <c r="F122" s="117">
        <f>E122*$I$8</f>
        <v>0</v>
      </c>
      <c r="G122" s="28">
        <f t="shared" si="7"/>
        <v>0</v>
      </c>
      <c r="H122" s="119"/>
      <c r="I122" s="28">
        <f>G122*H122</f>
        <v>0</v>
      </c>
      <c r="J122" s="48"/>
    </row>
    <row r="123" spans="1:11" ht="32.25" customHeight="1">
      <c r="A123" s="59"/>
      <c r="B123" s="155" t="s">
        <v>429</v>
      </c>
      <c r="C123" s="156"/>
      <c r="D123" s="62"/>
      <c r="E123" s="116"/>
      <c r="F123" s="108"/>
      <c r="G123" s="29"/>
      <c r="H123" s="82"/>
      <c r="I123" s="82"/>
      <c r="J123" s="47"/>
      <c r="K123" s="145"/>
    </row>
    <row r="124" spans="1:11" ht="23.25" customHeight="1">
      <c r="A124" s="58" t="s">
        <v>80</v>
      </c>
      <c r="B124" s="16"/>
      <c r="C124" s="60" t="s">
        <v>270</v>
      </c>
      <c r="D124" s="17" t="s">
        <v>151</v>
      </c>
      <c r="E124" s="118">
        <v>3.5631000000000004</v>
      </c>
      <c r="F124" s="109">
        <f aca="true" t="shared" si="8" ref="F124:F153">E124*$I$8</f>
        <v>0</v>
      </c>
      <c r="G124" s="30">
        <f aca="true" t="shared" si="9" ref="G124:G153">F124*(1-$I$9)</f>
        <v>0</v>
      </c>
      <c r="H124" s="81"/>
      <c r="I124" s="30">
        <f aca="true" t="shared" si="10" ref="I124:I153">G124*H124</f>
        <v>0</v>
      </c>
      <c r="J124" s="44" t="s">
        <v>119</v>
      </c>
      <c r="K124" s="149"/>
    </row>
    <row r="125" spans="1:11" ht="23.25" customHeight="1">
      <c r="A125" s="58" t="s">
        <v>81</v>
      </c>
      <c r="B125" s="18"/>
      <c r="C125" s="60" t="s">
        <v>271</v>
      </c>
      <c r="D125" s="17" t="s">
        <v>151</v>
      </c>
      <c r="E125" s="83">
        <v>5.424900000000001</v>
      </c>
      <c r="F125" s="109">
        <f t="shared" si="8"/>
        <v>0</v>
      </c>
      <c r="G125" s="24">
        <f t="shared" si="9"/>
        <v>0</v>
      </c>
      <c r="H125" s="77"/>
      <c r="I125" s="24">
        <f t="shared" si="10"/>
        <v>0</v>
      </c>
      <c r="J125" s="45" t="s">
        <v>120</v>
      </c>
      <c r="K125" s="149"/>
    </row>
    <row r="126" spans="1:11" ht="23.25" customHeight="1">
      <c r="A126" s="58" t="s">
        <v>82</v>
      </c>
      <c r="B126" s="18"/>
      <c r="C126" s="60" t="s">
        <v>272</v>
      </c>
      <c r="D126" s="17" t="s">
        <v>151</v>
      </c>
      <c r="E126" s="83">
        <v>8.495800000000001</v>
      </c>
      <c r="F126" s="109">
        <f t="shared" si="8"/>
        <v>0</v>
      </c>
      <c r="G126" s="24">
        <f t="shared" si="9"/>
        <v>0</v>
      </c>
      <c r="H126" s="77"/>
      <c r="I126" s="24">
        <f t="shared" si="10"/>
        <v>0</v>
      </c>
      <c r="J126" s="45" t="s">
        <v>384</v>
      </c>
      <c r="K126" s="149"/>
    </row>
    <row r="127" spans="1:11" ht="23.25" customHeight="1">
      <c r="A127" s="72" t="s">
        <v>316</v>
      </c>
      <c r="B127" s="18"/>
      <c r="C127" s="60" t="s">
        <v>317</v>
      </c>
      <c r="D127" s="17" t="s">
        <v>151</v>
      </c>
      <c r="E127" s="83">
        <v>13.7602</v>
      </c>
      <c r="F127" s="109">
        <f t="shared" si="8"/>
        <v>0</v>
      </c>
      <c r="G127" s="24">
        <f t="shared" si="9"/>
        <v>0</v>
      </c>
      <c r="H127" s="77"/>
      <c r="I127" s="24">
        <f t="shared" si="10"/>
        <v>0</v>
      </c>
      <c r="J127" s="45" t="s">
        <v>303</v>
      </c>
      <c r="K127" s="149"/>
    </row>
    <row r="128" spans="1:11" ht="23.25" customHeight="1">
      <c r="A128" s="58" t="s">
        <v>318</v>
      </c>
      <c r="B128" s="19"/>
      <c r="C128" s="60" t="s">
        <v>319</v>
      </c>
      <c r="D128" s="17" t="s">
        <v>151</v>
      </c>
      <c r="E128" s="89">
        <v>20.972</v>
      </c>
      <c r="F128" s="109">
        <f t="shared" si="8"/>
        <v>0</v>
      </c>
      <c r="G128" s="24">
        <f t="shared" si="9"/>
        <v>0</v>
      </c>
      <c r="H128" s="77"/>
      <c r="I128" s="24">
        <f t="shared" si="10"/>
        <v>0</v>
      </c>
      <c r="J128" s="45" t="s">
        <v>304</v>
      </c>
      <c r="K128" s="149"/>
    </row>
    <row r="129" spans="1:11" ht="23.25" customHeight="1">
      <c r="A129" s="58" t="s">
        <v>86</v>
      </c>
      <c r="B129" s="18"/>
      <c r="C129" s="60" t="s">
        <v>273</v>
      </c>
      <c r="D129" s="17" t="s">
        <v>151</v>
      </c>
      <c r="E129" s="83">
        <v>3.3919</v>
      </c>
      <c r="F129" s="109">
        <f t="shared" si="8"/>
        <v>0</v>
      </c>
      <c r="G129" s="24">
        <f t="shared" si="9"/>
        <v>0</v>
      </c>
      <c r="H129" s="77"/>
      <c r="I129" s="24">
        <f t="shared" si="10"/>
        <v>0</v>
      </c>
      <c r="J129" s="45" t="s">
        <v>306</v>
      </c>
      <c r="K129" s="149"/>
    </row>
    <row r="130" spans="1:11" ht="23.25" customHeight="1">
      <c r="A130" s="58" t="s">
        <v>87</v>
      </c>
      <c r="B130" s="18"/>
      <c r="C130" s="60" t="s">
        <v>274</v>
      </c>
      <c r="D130" s="17" t="s">
        <v>151</v>
      </c>
      <c r="E130" s="83">
        <v>5.4142</v>
      </c>
      <c r="F130" s="109">
        <f t="shared" si="8"/>
        <v>0</v>
      </c>
      <c r="G130" s="24">
        <f t="shared" si="9"/>
        <v>0</v>
      </c>
      <c r="H130" s="77"/>
      <c r="I130" s="24">
        <f t="shared" si="10"/>
        <v>0</v>
      </c>
      <c r="J130" s="45" t="s">
        <v>307</v>
      </c>
      <c r="K130" s="149"/>
    </row>
    <row r="131" spans="1:11" ht="23.25" customHeight="1">
      <c r="A131" s="58" t="s">
        <v>88</v>
      </c>
      <c r="B131" s="19"/>
      <c r="C131" s="60" t="s">
        <v>275</v>
      </c>
      <c r="D131" s="17" t="s">
        <v>151</v>
      </c>
      <c r="E131" s="83">
        <v>8.5172</v>
      </c>
      <c r="F131" s="109">
        <f t="shared" si="8"/>
        <v>0</v>
      </c>
      <c r="G131" s="24">
        <f t="shared" si="9"/>
        <v>0</v>
      </c>
      <c r="H131" s="77"/>
      <c r="I131" s="24">
        <f t="shared" si="10"/>
        <v>0</v>
      </c>
      <c r="J131" s="45" t="s">
        <v>123</v>
      </c>
      <c r="K131" s="149"/>
    </row>
    <row r="132" spans="1:11" ht="23.25" customHeight="1">
      <c r="A132" s="58" t="s">
        <v>83</v>
      </c>
      <c r="B132" s="16"/>
      <c r="C132" s="60" t="s">
        <v>276</v>
      </c>
      <c r="D132" s="17" t="s">
        <v>151</v>
      </c>
      <c r="E132" s="83">
        <v>3.7771</v>
      </c>
      <c r="F132" s="109">
        <f t="shared" si="8"/>
        <v>0</v>
      </c>
      <c r="G132" s="24">
        <f t="shared" si="9"/>
        <v>0</v>
      </c>
      <c r="H132" s="77"/>
      <c r="I132" s="24">
        <f t="shared" si="10"/>
        <v>0</v>
      </c>
      <c r="J132" s="45" t="s">
        <v>385</v>
      </c>
      <c r="K132" s="149"/>
    </row>
    <row r="133" spans="1:11" ht="23.25" customHeight="1">
      <c r="A133" s="58" t="s">
        <v>84</v>
      </c>
      <c r="B133" s="18"/>
      <c r="C133" s="60" t="s">
        <v>277</v>
      </c>
      <c r="D133" s="17" t="s">
        <v>151</v>
      </c>
      <c r="E133" s="83">
        <v>5.8315</v>
      </c>
      <c r="F133" s="109">
        <f t="shared" si="8"/>
        <v>0</v>
      </c>
      <c r="G133" s="24">
        <f t="shared" si="9"/>
        <v>0</v>
      </c>
      <c r="H133" s="77"/>
      <c r="I133" s="24">
        <f t="shared" si="10"/>
        <v>0</v>
      </c>
      <c r="J133" s="45" t="s">
        <v>120</v>
      </c>
      <c r="K133" s="149"/>
    </row>
    <row r="134" spans="1:11" ht="23.25" customHeight="1">
      <c r="A134" s="58" t="s">
        <v>85</v>
      </c>
      <c r="B134" s="19"/>
      <c r="C134" s="60" t="s">
        <v>278</v>
      </c>
      <c r="D134" s="17" t="s">
        <v>151</v>
      </c>
      <c r="E134" s="83">
        <v>9.3946</v>
      </c>
      <c r="F134" s="109">
        <f t="shared" si="8"/>
        <v>0</v>
      </c>
      <c r="G134" s="24">
        <f t="shared" si="9"/>
        <v>0</v>
      </c>
      <c r="H134" s="77"/>
      <c r="I134" s="24">
        <f t="shared" si="10"/>
        <v>0</v>
      </c>
      <c r="J134" s="45" t="s">
        <v>384</v>
      </c>
      <c r="K134" s="149"/>
    </row>
    <row r="135" spans="1:11" ht="23.25" customHeight="1">
      <c r="A135" s="58" t="s">
        <v>89</v>
      </c>
      <c r="B135" s="18"/>
      <c r="C135" s="60" t="s">
        <v>279</v>
      </c>
      <c r="D135" s="17" t="s">
        <v>151</v>
      </c>
      <c r="E135" s="83">
        <v>3.7343000000000006</v>
      </c>
      <c r="F135" s="109">
        <f t="shared" si="8"/>
        <v>0</v>
      </c>
      <c r="G135" s="24">
        <f t="shared" si="9"/>
        <v>0</v>
      </c>
      <c r="H135" s="77"/>
      <c r="I135" s="24">
        <f t="shared" si="10"/>
        <v>0</v>
      </c>
      <c r="J135" s="45" t="s">
        <v>386</v>
      </c>
      <c r="K135" s="149"/>
    </row>
    <row r="136" spans="1:11" ht="23.25" customHeight="1">
      <c r="A136" s="58" t="s">
        <v>90</v>
      </c>
      <c r="B136" s="18"/>
      <c r="C136" s="60" t="s">
        <v>280</v>
      </c>
      <c r="D136" s="17" t="s">
        <v>151</v>
      </c>
      <c r="E136" s="83">
        <v>5.7673</v>
      </c>
      <c r="F136" s="109">
        <f t="shared" si="8"/>
        <v>0</v>
      </c>
      <c r="G136" s="24">
        <f t="shared" si="9"/>
        <v>0</v>
      </c>
      <c r="H136" s="77"/>
      <c r="I136" s="24">
        <f t="shared" si="10"/>
        <v>0</v>
      </c>
      <c r="J136" s="45" t="s">
        <v>307</v>
      </c>
      <c r="K136" s="149"/>
    </row>
    <row r="137" spans="1:11" ht="23.25" customHeight="1">
      <c r="A137" s="58" t="s">
        <v>91</v>
      </c>
      <c r="B137" s="19"/>
      <c r="C137" s="60" t="s">
        <v>281</v>
      </c>
      <c r="D137" s="17" t="s">
        <v>151</v>
      </c>
      <c r="E137" s="83">
        <v>9.244800000000001</v>
      </c>
      <c r="F137" s="109">
        <f t="shared" si="8"/>
        <v>0</v>
      </c>
      <c r="G137" s="24">
        <f t="shared" si="9"/>
        <v>0</v>
      </c>
      <c r="H137" s="77"/>
      <c r="I137" s="24">
        <f t="shared" si="10"/>
        <v>0</v>
      </c>
      <c r="J137" s="45" t="s">
        <v>123</v>
      </c>
      <c r="K137" s="149"/>
    </row>
    <row r="138" spans="1:11" ht="23.25" customHeight="1">
      <c r="A138" s="58" t="s">
        <v>92</v>
      </c>
      <c r="B138" s="16"/>
      <c r="C138" s="60" t="s">
        <v>282</v>
      </c>
      <c r="D138" s="17" t="s">
        <v>151</v>
      </c>
      <c r="E138" s="83">
        <v>4.0232</v>
      </c>
      <c r="F138" s="109">
        <f t="shared" si="8"/>
        <v>0</v>
      </c>
      <c r="G138" s="24">
        <f t="shared" si="9"/>
        <v>0</v>
      </c>
      <c r="H138" s="77"/>
      <c r="I138" s="24">
        <f t="shared" si="10"/>
        <v>0</v>
      </c>
      <c r="J138" s="45" t="s">
        <v>386</v>
      </c>
      <c r="K138" s="149"/>
    </row>
    <row r="139" spans="1:11" ht="23.25" customHeight="1">
      <c r="A139" s="58" t="s">
        <v>93</v>
      </c>
      <c r="B139" s="18"/>
      <c r="C139" s="60" t="s">
        <v>283</v>
      </c>
      <c r="D139" s="17" t="s">
        <v>151</v>
      </c>
      <c r="E139" s="83">
        <v>6.270200000000001</v>
      </c>
      <c r="F139" s="109">
        <f t="shared" si="8"/>
        <v>0</v>
      </c>
      <c r="G139" s="24">
        <f t="shared" si="9"/>
        <v>0</v>
      </c>
      <c r="H139" s="77"/>
      <c r="I139" s="24">
        <f t="shared" si="10"/>
        <v>0</v>
      </c>
      <c r="J139" s="45" t="s">
        <v>120</v>
      </c>
      <c r="K139" s="149"/>
    </row>
    <row r="140" spans="1:11" ht="23.25" customHeight="1">
      <c r="A140" s="58" t="s">
        <v>94</v>
      </c>
      <c r="B140" s="19"/>
      <c r="C140" s="60" t="s">
        <v>284</v>
      </c>
      <c r="D140" s="17" t="s">
        <v>151</v>
      </c>
      <c r="E140" s="83">
        <v>9.8975</v>
      </c>
      <c r="F140" s="109">
        <f t="shared" si="8"/>
        <v>0</v>
      </c>
      <c r="G140" s="24">
        <f t="shared" si="9"/>
        <v>0</v>
      </c>
      <c r="H140" s="77"/>
      <c r="I140" s="24">
        <f t="shared" si="10"/>
        <v>0</v>
      </c>
      <c r="J140" s="45" t="s">
        <v>123</v>
      </c>
      <c r="K140" s="149"/>
    </row>
    <row r="141" spans="1:11" ht="23.25" customHeight="1">
      <c r="A141" s="58" t="s">
        <v>95</v>
      </c>
      <c r="B141" s="16"/>
      <c r="C141" s="60" t="s">
        <v>285</v>
      </c>
      <c r="D141" s="17" t="s">
        <v>151</v>
      </c>
      <c r="E141" s="83">
        <v>4.9434000000000005</v>
      </c>
      <c r="F141" s="109">
        <f t="shared" si="8"/>
        <v>0</v>
      </c>
      <c r="G141" s="24">
        <f t="shared" si="9"/>
        <v>0</v>
      </c>
      <c r="H141" s="77"/>
      <c r="I141" s="24">
        <f t="shared" si="10"/>
        <v>0</v>
      </c>
      <c r="J141" s="45" t="s">
        <v>308</v>
      </c>
      <c r="K141" s="149"/>
    </row>
    <row r="142" spans="1:11" ht="23.25" customHeight="1">
      <c r="A142" s="92" t="s">
        <v>96</v>
      </c>
      <c r="B142" s="18"/>
      <c r="C142" s="93" t="s">
        <v>286</v>
      </c>
      <c r="D142" s="17" t="s">
        <v>151</v>
      </c>
      <c r="E142" s="83">
        <v>7.704000000000001</v>
      </c>
      <c r="F142" s="109">
        <f t="shared" si="8"/>
        <v>0</v>
      </c>
      <c r="G142" s="24">
        <f t="shared" si="9"/>
        <v>0</v>
      </c>
      <c r="H142" s="77"/>
      <c r="I142" s="24">
        <f t="shared" si="10"/>
        <v>0</v>
      </c>
      <c r="J142" s="45" t="s">
        <v>385</v>
      </c>
      <c r="K142" s="149"/>
    </row>
    <row r="143" spans="1:11" ht="23.25" customHeight="1">
      <c r="A143" s="58" t="s">
        <v>97</v>
      </c>
      <c r="B143" s="14"/>
      <c r="C143" s="60" t="s">
        <v>287</v>
      </c>
      <c r="D143" s="17" t="s">
        <v>151</v>
      </c>
      <c r="E143" s="83">
        <v>13.91</v>
      </c>
      <c r="F143" s="109">
        <f t="shared" si="8"/>
        <v>0</v>
      </c>
      <c r="G143" s="24">
        <f t="shared" si="9"/>
        <v>0</v>
      </c>
      <c r="H143" s="77"/>
      <c r="I143" s="24">
        <f t="shared" si="10"/>
        <v>0</v>
      </c>
      <c r="J143" s="45" t="s">
        <v>301</v>
      </c>
      <c r="K143" s="149"/>
    </row>
    <row r="144" spans="1:11" ht="23.25" customHeight="1">
      <c r="A144" s="58" t="s">
        <v>320</v>
      </c>
      <c r="B144" s="14"/>
      <c r="C144" s="60" t="s">
        <v>321</v>
      </c>
      <c r="D144" s="17" t="s">
        <v>151</v>
      </c>
      <c r="E144" s="83">
        <v>21.7531</v>
      </c>
      <c r="F144" s="109">
        <f t="shared" si="8"/>
        <v>0</v>
      </c>
      <c r="G144" s="24">
        <f t="shared" si="9"/>
        <v>0</v>
      </c>
      <c r="H144" s="77"/>
      <c r="I144" s="24">
        <f t="shared" si="10"/>
        <v>0</v>
      </c>
      <c r="J144" s="45" t="s">
        <v>302</v>
      </c>
      <c r="K144" s="149"/>
    </row>
    <row r="145" spans="1:11" ht="23.25" customHeight="1">
      <c r="A145" s="58" t="s">
        <v>98</v>
      </c>
      <c r="B145" s="18"/>
      <c r="C145" s="60" t="s">
        <v>288</v>
      </c>
      <c r="D145" s="17" t="s">
        <v>151</v>
      </c>
      <c r="E145" s="83">
        <v>6.3023</v>
      </c>
      <c r="F145" s="109">
        <f t="shared" si="8"/>
        <v>0</v>
      </c>
      <c r="G145" s="24">
        <f t="shared" si="9"/>
        <v>0</v>
      </c>
      <c r="H145" s="77"/>
      <c r="I145" s="24">
        <f t="shared" si="10"/>
        <v>0</v>
      </c>
      <c r="J145" s="45" t="s">
        <v>308</v>
      </c>
      <c r="K145" s="149"/>
    </row>
    <row r="146" spans="1:11" ht="23.25" customHeight="1">
      <c r="A146" s="58" t="s">
        <v>99</v>
      </c>
      <c r="B146" s="18"/>
      <c r="C146" s="60" t="s">
        <v>289</v>
      </c>
      <c r="D146" s="17" t="s">
        <v>151</v>
      </c>
      <c r="E146" s="83">
        <v>9.2983</v>
      </c>
      <c r="F146" s="109">
        <f t="shared" si="8"/>
        <v>0</v>
      </c>
      <c r="G146" s="24">
        <f t="shared" si="9"/>
        <v>0</v>
      </c>
      <c r="H146" s="77"/>
      <c r="I146" s="24">
        <f t="shared" si="10"/>
        <v>0</v>
      </c>
      <c r="J146" s="45" t="s">
        <v>309</v>
      </c>
      <c r="K146" s="149"/>
    </row>
    <row r="147" spans="1:11" ht="23.25" customHeight="1">
      <c r="A147" s="58" t="s">
        <v>100</v>
      </c>
      <c r="B147" s="19"/>
      <c r="C147" s="60" t="s">
        <v>290</v>
      </c>
      <c r="D147" s="17" t="s">
        <v>151</v>
      </c>
      <c r="E147" s="83">
        <v>17.013</v>
      </c>
      <c r="F147" s="109">
        <f t="shared" si="8"/>
        <v>0</v>
      </c>
      <c r="G147" s="24">
        <f t="shared" si="9"/>
        <v>0</v>
      </c>
      <c r="H147" s="77"/>
      <c r="I147" s="24">
        <f t="shared" si="10"/>
        <v>0</v>
      </c>
      <c r="J147" s="45" t="s">
        <v>123</v>
      </c>
      <c r="K147" s="149"/>
    </row>
    <row r="148" spans="1:11" ht="23.25" customHeight="1">
      <c r="A148" s="58" t="s">
        <v>101</v>
      </c>
      <c r="B148" s="16"/>
      <c r="C148" s="60" t="s">
        <v>291</v>
      </c>
      <c r="D148" s="17" t="s">
        <v>151</v>
      </c>
      <c r="E148" s="83">
        <v>5.8422</v>
      </c>
      <c r="F148" s="109">
        <f t="shared" si="8"/>
        <v>0</v>
      </c>
      <c r="G148" s="24">
        <f t="shared" si="9"/>
        <v>0</v>
      </c>
      <c r="H148" s="77"/>
      <c r="I148" s="24">
        <f t="shared" si="10"/>
        <v>0</v>
      </c>
      <c r="J148" s="45" t="s">
        <v>307</v>
      </c>
      <c r="K148" s="149"/>
    </row>
    <row r="149" spans="1:11" ht="23.25" customHeight="1">
      <c r="A149" s="58" t="s">
        <v>102</v>
      </c>
      <c r="B149" s="18"/>
      <c r="C149" s="60" t="s">
        <v>292</v>
      </c>
      <c r="D149" s="17" t="s">
        <v>151</v>
      </c>
      <c r="E149" s="83">
        <v>8.0785</v>
      </c>
      <c r="F149" s="109">
        <f t="shared" si="8"/>
        <v>0</v>
      </c>
      <c r="G149" s="24">
        <f t="shared" si="9"/>
        <v>0</v>
      </c>
      <c r="H149" s="77"/>
      <c r="I149" s="24">
        <f t="shared" si="10"/>
        <v>0</v>
      </c>
      <c r="J149" s="45" t="s">
        <v>307</v>
      </c>
      <c r="K149" s="149"/>
    </row>
    <row r="150" spans="1:11" ht="23.25" customHeight="1">
      <c r="A150" s="58" t="s">
        <v>103</v>
      </c>
      <c r="B150" s="18"/>
      <c r="C150" s="60" t="s">
        <v>293</v>
      </c>
      <c r="D150" s="17" t="s">
        <v>151</v>
      </c>
      <c r="E150" s="83">
        <v>11.5881</v>
      </c>
      <c r="F150" s="109">
        <f t="shared" si="8"/>
        <v>0</v>
      </c>
      <c r="G150" s="24">
        <f t="shared" si="9"/>
        <v>0</v>
      </c>
      <c r="H150" s="79"/>
      <c r="I150" s="28">
        <f t="shared" si="10"/>
        <v>0</v>
      </c>
      <c r="J150" s="46" t="s">
        <v>123</v>
      </c>
      <c r="K150" s="149"/>
    </row>
    <row r="151" spans="1:11" ht="54.75" customHeight="1">
      <c r="A151" s="72" t="s">
        <v>260</v>
      </c>
      <c r="B151" s="16"/>
      <c r="C151" s="73" t="s">
        <v>294</v>
      </c>
      <c r="D151" s="17" t="s">
        <v>151</v>
      </c>
      <c r="E151" s="83">
        <v>4.2586</v>
      </c>
      <c r="F151" s="109">
        <f t="shared" si="8"/>
        <v>0</v>
      </c>
      <c r="G151" s="24">
        <f t="shared" si="9"/>
        <v>0</v>
      </c>
      <c r="H151" s="79"/>
      <c r="I151" s="28">
        <f t="shared" si="10"/>
        <v>0</v>
      </c>
      <c r="J151" s="46" t="s">
        <v>120</v>
      </c>
      <c r="K151" s="149"/>
    </row>
    <row r="152" spans="1:11" ht="28.5" customHeight="1">
      <c r="A152" s="72" t="s">
        <v>261</v>
      </c>
      <c r="B152" s="16"/>
      <c r="C152" s="73" t="s">
        <v>295</v>
      </c>
      <c r="D152" s="17" t="s">
        <v>151</v>
      </c>
      <c r="E152" s="83">
        <v>14.905100000000001</v>
      </c>
      <c r="F152" s="109">
        <f t="shared" si="8"/>
        <v>0</v>
      </c>
      <c r="G152" s="24">
        <f t="shared" si="9"/>
        <v>0</v>
      </c>
      <c r="H152" s="79"/>
      <c r="I152" s="28">
        <f t="shared" si="10"/>
        <v>0</v>
      </c>
      <c r="J152" s="46" t="s">
        <v>309</v>
      </c>
      <c r="K152" s="149"/>
    </row>
    <row r="153" spans="1:11" ht="28.5" customHeight="1">
      <c r="A153" s="72" t="s">
        <v>262</v>
      </c>
      <c r="B153" s="19"/>
      <c r="C153" s="73" t="s">
        <v>296</v>
      </c>
      <c r="D153" s="17" t="s">
        <v>151</v>
      </c>
      <c r="E153" s="83">
        <v>16.916700000000002</v>
      </c>
      <c r="F153" s="109">
        <f t="shared" si="8"/>
        <v>0</v>
      </c>
      <c r="G153" s="24">
        <f t="shared" si="9"/>
        <v>0</v>
      </c>
      <c r="H153" s="79"/>
      <c r="I153" s="28">
        <f t="shared" si="10"/>
        <v>0</v>
      </c>
      <c r="J153" s="46" t="s">
        <v>301</v>
      </c>
      <c r="K153" s="149"/>
    </row>
    <row r="154" spans="1:10" ht="37.5" customHeight="1">
      <c r="A154" s="94"/>
      <c r="B154" s="120" t="s">
        <v>430</v>
      </c>
      <c r="C154" s="121"/>
      <c r="D154" s="123"/>
      <c r="E154" s="121"/>
      <c r="F154" s="121"/>
      <c r="G154" s="124"/>
      <c r="H154" s="125"/>
      <c r="I154" s="125"/>
      <c r="J154" s="126"/>
    </row>
    <row r="155" spans="1:11" ht="69" customHeight="1">
      <c r="A155" s="91" t="s">
        <v>310</v>
      </c>
      <c r="B155" s="99"/>
      <c r="C155" s="33" t="s">
        <v>311</v>
      </c>
      <c r="D155" s="98" t="s">
        <v>151</v>
      </c>
      <c r="E155" s="88">
        <v>1920.5585999999998</v>
      </c>
      <c r="F155" s="75">
        <f aca="true" t="shared" si="11" ref="F155:F160">E155*$I$8</f>
        <v>0</v>
      </c>
      <c r="G155" s="24">
        <f aca="true" t="shared" si="12" ref="G155:G160">F155*(1-$I$9)</f>
        <v>0</v>
      </c>
      <c r="H155" s="77"/>
      <c r="I155" s="28">
        <f aca="true" t="shared" si="13" ref="I155:I163">G155*H155</f>
        <v>0</v>
      </c>
      <c r="J155" s="45" t="s">
        <v>128</v>
      </c>
      <c r="K155" s="149"/>
    </row>
    <row r="156" spans="1:11" ht="69" customHeight="1">
      <c r="A156" s="91" t="s">
        <v>312</v>
      </c>
      <c r="B156" s="99"/>
      <c r="C156" s="33" t="s">
        <v>313</v>
      </c>
      <c r="D156" s="98" t="s">
        <v>151</v>
      </c>
      <c r="E156" s="89">
        <v>209.5123</v>
      </c>
      <c r="F156" s="75">
        <f t="shared" si="11"/>
        <v>0</v>
      </c>
      <c r="G156" s="24">
        <f t="shared" si="12"/>
        <v>0</v>
      </c>
      <c r="H156" s="77"/>
      <c r="I156" s="28">
        <f t="shared" si="13"/>
        <v>0</v>
      </c>
      <c r="J156" s="45" t="s">
        <v>128</v>
      </c>
      <c r="K156" s="149"/>
    </row>
    <row r="157" spans="1:11" ht="69" customHeight="1">
      <c r="A157" s="91" t="s">
        <v>314</v>
      </c>
      <c r="B157" s="99"/>
      <c r="C157" s="33" t="s">
        <v>315</v>
      </c>
      <c r="D157" s="98" t="s">
        <v>151</v>
      </c>
      <c r="E157" s="90">
        <v>125.7115</v>
      </c>
      <c r="F157" s="75">
        <f t="shared" si="11"/>
        <v>0</v>
      </c>
      <c r="G157" s="24">
        <f t="shared" si="12"/>
        <v>0</v>
      </c>
      <c r="H157" s="77"/>
      <c r="I157" s="28">
        <f t="shared" si="13"/>
        <v>0</v>
      </c>
      <c r="J157" s="45" t="s">
        <v>128</v>
      </c>
      <c r="K157" s="149"/>
    </row>
    <row r="158" spans="1:11" ht="69" customHeight="1">
      <c r="A158" s="91" t="s">
        <v>324</v>
      </c>
      <c r="B158" s="99"/>
      <c r="C158" s="33" t="s">
        <v>323</v>
      </c>
      <c r="D158" s="98" t="s">
        <v>151</v>
      </c>
      <c r="E158" s="89">
        <v>150.0813</v>
      </c>
      <c r="F158" s="75">
        <f t="shared" si="11"/>
        <v>0</v>
      </c>
      <c r="G158" s="24">
        <f t="shared" si="12"/>
        <v>0</v>
      </c>
      <c r="H158" s="77"/>
      <c r="I158" s="28">
        <f t="shared" si="13"/>
        <v>0</v>
      </c>
      <c r="J158" s="45" t="s">
        <v>128</v>
      </c>
      <c r="K158" s="149"/>
    </row>
    <row r="159" spans="1:11" ht="69" customHeight="1">
      <c r="A159" s="70" t="s">
        <v>420</v>
      </c>
      <c r="B159" s="99"/>
      <c r="C159" s="137" t="s">
        <v>421</v>
      </c>
      <c r="D159" s="136" t="s">
        <v>151</v>
      </c>
      <c r="E159">
        <v>10.4957</v>
      </c>
      <c r="F159" s="75">
        <f t="shared" si="11"/>
        <v>0</v>
      </c>
      <c r="G159" s="24">
        <f t="shared" si="12"/>
        <v>0</v>
      </c>
      <c r="H159" s="77"/>
      <c r="I159" s="28">
        <f t="shared" si="13"/>
        <v>0</v>
      </c>
      <c r="J159" s="45" t="s">
        <v>128</v>
      </c>
      <c r="K159" s="149"/>
    </row>
    <row r="160" spans="1:11" ht="69" customHeight="1">
      <c r="A160" s="22" t="s">
        <v>322</v>
      </c>
      <c r="B160" s="99"/>
      <c r="C160" s="33" t="s">
        <v>194</v>
      </c>
      <c r="D160" s="98" t="s">
        <v>151</v>
      </c>
      <c r="E160" s="38">
        <v>0.0927</v>
      </c>
      <c r="F160" s="75">
        <f t="shared" si="11"/>
        <v>0</v>
      </c>
      <c r="G160" s="24">
        <f t="shared" si="12"/>
        <v>0</v>
      </c>
      <c r="H160" s="77"/>
      <c r="I160" s="28">
        <f t="shared" si="13"/>
        <v>0</v>
      </c>
      <c r="J160" s="34" t="s">
        <v>380</v>
      </c>
      <c r="K160" s="149"/>
    </row>
    <row r="161" spans="1:11" ht="50.25" customHeight="1">
      <c r="A161" s="94">
        <v>10000003</v>
      </c>
      <c r="B161" s="99"/>
      <c r="C161" s="94" t="s">
        <v>387</v>
      </c>
      <c r="D161" s="127"/>
      <c r="E161" s="38">
        <v>7.4057</v>
      </c>
      <c r="F161" s="75"/>
      <c r="G161" s="30">
        <f>E161*(1-$I$9)</f>
        <v>7.4057</v>
      </c>
      <c r="H161" s="77"/>
      <c r="I161" s="24">
        <f t="shared" si="13"/>
        <v>0</v>
      </c>
      <c r="J161" s="34"/>
      <c r="K161" s="149"/>
    </row>
    <row r="162" spans="1:11" ht="51.75" customHeight="1">
      <c r="A162" s="94">
        <v>10000004</v>
      </c>
      <c r="B162" s="99"/>
      <c r="C162" s="94" t="s">
        <v>388</v>
      </c>
      <c r="D162" s="127"/>
      <c r="E162" s="38">
        <v>70.3387</v>
      </c>
      <c r="F162" s="75"/>
      <c r="G162" s="24">
        <f>E162*(1-$I$9)</f>
        <v>70.3387</v>
      </c>
      <c r="H162" s="77"/>
      <c r="I162" s="24">
        <f t="shared" si="13"/>
        <v>0</v>
      </c>
      <c r="J162" s="34"/>
      <c r="K162" s="149"/>
    </row>
    <row r="163" spans="1:11" ht="51.75" customHeight="1">
      <c r="A163">
        <v>10000007</v>
      </c>
      <c r="B163" s="99"/>
      <c r="C163" s="138" t="s">
        <v>423</v>
      </c>
      <c r="D163" s="139"/>
      <c r="E163">
        <v>87.2513</v>
      </c>
      <c r="F163" s="84"/>
      <c r="G163" s="24">
        <f>E163*(1-$I$9)</f>
        <v>87.2513</v>
      </c>
      <c r="H163" s="77"/>
      <c r="I163" s="24">
        <f t="shared" si="13"/>
        <v>0</v>
      </c>
      <c r="J163" s="140" t="s">
        <v>169</v>
      </c>
      <c r="K163" s="149"/>
    </row>
    <row r="164" spans="1:10" ht="37.5" customHeight="1">
      <c r="A164" s="26"/>
      <c r="B164" s="120" t="s">
        <v>431</v>
      </c>
      <c r="C164" s="121"/>
      <c r="D164" s="120"/>
      <c r="E164" s="128"/>
      <c r="F164" s="128"/>
      <c r="G164" s="129"/>
      <c r="H164" s="128"/>
      <c r="I164" s="129"/>
      <c r="J164" s="128"/>
    </row>
    <row r="165" spans="1:10" ht="53.25" customHeight="1">
      <c r="A165" s="22" t="s">
        <v>153</v>
      </c>
      <c r="B165" s="33"/>
      <c r="C165" s="33" t="s">
        <v>154</v>
      </c>
      <c r="D165" s="53" t="s">
        <v>152</v>
      </c>
      <c r="E165" s="89">
        <v>86.47</v>
      </c>
      <c r="F165" s="152"/>
      <c r="G165" s="24">
        <f aca="true" t="shared" si="14" ref="G165:G190">E165*(1-$I$9)</f>
        <v>86.47</v>
      </c>
      <c r="H165" s="77"/>
      <c r="I165" s="24">
        <f aca="true" t="shared" si="15" ref="I165:I190">G165*H165</f>
        <v>0</v>
      </c>
      <c r="J165" s="34" t="s">
        <v>155</v>
      </c>
    </row>
    <row r="166" spans="1:10" ht="53.25" customHeight="1">
      <c r="A166" s="22" t="s">
        <v>156</v>
      </c>
      <c r="B166" s="33"/>
      <c r="C166" s="33" t="s">
        <v>157</v>
      </c>
      <c r="D166" s="53" t="s">
        <v>152</v>
      </c>
      <c r="E166" s="89">
        <v>497.93</v>
      </c>
      <c r="F166" s="152"/>
      <c r="G166" s="30">
        <f t="shared" si="14"/>
        <v>497.93</v>
      </c>
      <c r="H166" s="81"/>
      <c r="I166" s="30">
        <f t="shared" si="15"/>
        <v>0</v>
      </c>
      <c r="J166" s="34" t="s">
        <v>158</v>
      </c>
    </row>
    <row r="167" spans="1:10" ht="30">
      <c r="A167" s="22" t="s">
        <v>159</v>
      </c>
      <c r="B167" s="164"/>
      <c r="C167" s="33" t="s">
        <v>160</v>
      </c>
      <c r="D167" s="53" t="s">
        <v>161</v>
      </c>
      <c r="E167" s="89">
        <v>15.95</v>
      </c>
      <c r="F167" s="152"/>
      <c r="G167" s="30">
        <f t="shared" si="14"/>
        <v>15.95</v>
      </c>
      <c r="H167" s="81"/>
      <c r="I167" s="30">
        <f t="shared" si="15"/>
        <v>0</v>
      </c>
      <c r="J167" s="34" t="s">
        <v>162</v>
      </c>
    </row>
    <row r="168" spans="1:10" ht="30">
      <c r="A168" s="22" t="s">
        <v>163</v>
      </c>
      <c r="B168" s="165"/>
      <c r="C168" s="33" t="s">
        <v>164</v>
      </c>
      <c r="D168" s="53" t="s">
        <v>161</v>
      </c>
      <c r="E168" s="89">
        <v>17.24</v>
      </c>
      <c r="F168" s="152"/>
      <c r="G168" s="30">
        <f t="shared" si="14"/>
        <v>17.24</v>
      </c>
      <c r="H168" s="81"/>
      <c r="I168" s="30">
        <f t="shared" si="15"/>
        <v>0</v>
      </c>
      <c r="J168" s="34" t="s">
        <v>162</v>
      </c>
    </row>
    <row r="169" spans="1:10" ht="30">
      <c r="A169" s="22" t="s">
        <v>165</v>
      </c>
      <c r="B169" s="165"/>
      <c r="C169" s="33" t="s">
        <v>166</v>
      </c>
      <c r="D169" s="53" t="s">
        <v>161</v>
      </c>
      <c r="E169" s="89">
        <v>21.71</v>
      </c>
      <c r="F169" s="152"/>
      <c r="G169" s="30">
        <f t="shared" si="14"/>
        <v>21.71</v>
      </c>
      <c r="H169" s="81"/>
      <c r="I169" s="30">
        <f t="shared" si="15"/>
        <v>0</v>
      </c>
      <c r="J169" s="34" t="s">
        <v>162</v>
      </c>
    </row>
    <row r="170" spans="1:10" ht="30">
      <c r="A170" s="22" t="s">
        <v>167</v>
      </c>
      <c r="B170" s="165"/>
      <c r="C170" s="33" t="s">
        <v>168</v>
      </c>
      <c r="D170" s="53" t="s">
        <v>161</v>
      </c>
      <c r="E170" s="89">
        <v>27.44</v>
      </c>
      <c r="F170" s="152"/>
      <c r="G170" s="30">
        <f t="shared" si="14"/>
        <v>27.44</v>
      </c>
      <c r="H170" s="81"/>
      <c r="I170" s="30">
        <f t="shared" si="15"/>
        <v>0</v>
      </c>
      <c r="J170" s="34" t="s">
        <v>169</v>
      </c>
    </row>
    <row r="171" spans="1:10" ht="15">
      <c r="A171" s="22" t="s">
        <v>170</v>
      </c>
      <c r="B171" s="165"/>
      <c r="C171" s="33" t="s">
        <v>171</v>
      </c>
      <c r="D171" s="53" t="s">
        <v>161</v>
      </c>
      <c r="E171" s="89">
        <v>21.03</v>
      </c>
      <c r="F171" s="152"/>
      <c r="G171" s="30">
        <f t="shared" si="14"/>
        <v>21.03</v>
      </c>
      <c r="H171" s="81"/>
      <c r="I171" s="30">
        <f t="shared" si="15"/>
        <v>0</v>
      </c>
      <c r="J171" s="34" t="s">
        <v>162</v>
      </c>
    </row>
    <row r="172" spans="1:10" ht="15">
      <c r="A172" s="22" t="s">
        <v>172</v>
      </c>
      <c r="B172" s="165"/>
      <c r="C172" s="33" t="s">
        <v>173</v>
      </c>
      <c r="D172" s="53" t="s">
        <v>161</v>
      </c>
      <c r="E172" s="89">
        <v>22.97</v>
      </c>
      <c r="F172" s="152"/>
      <c r="G172" s="30">
        <f t="shared" si="14"/>
        <v>22.97</v>
      </c>
      <c r="H172" s="81"/>
      <c r="I172" s="30">
        <f t="shared" si="15"/>
        <v>0</v>
      </c>
      <c r="J172" s="34" t="s">
        <v>162</v>
      </c>
    </row>
    <row r="173" spans="1:10" ht="15">
      <c r="A173" s="22" t="s">
        <v>174</v>
      </c>
      <c r="B173" s="165"/>
      <c r="C173" s="33" t="s">
        <v>175</v>
      </c>
      <c r="D173" s="53" t="s">
        <v>161</v>
      </c>
      <c r="E173" s="89">
        <v>26.85</v>
      </c>
      <c r="F173" s="152"/>
      <c r="G173" s="30">
        <f t="shared" si="14"/>
        <v>26.85</v>
      </c>
      <c r="H173" s="81"/>
      <c r="I173" s="30">
        <f t="shared" si="15"/>
        <v>0</v>
      </c>
      <c r="J173" s="34" t="s">
        <v>169</v>
      </c>
    </row>
    <row r="174" spans="1:10" ht="15">
      <c r="A174" s="22" t="s">
        <v>176</v>
      </c>
      <c r="B174" s="166"/>
      <c r="C174" s="33" t="s">
        <v>177</v>
      </c>
      <c r="D174" s="53" t="s">
        <v>161</v>
      </c>
      <c r="E174" s="89">
        <v>34.33</v>
      </c>
      <c r="F174" s="152"/>
      <c r="G174" s="30">
        <f t="shared" si="14"/>
        <v>34.33</v>
      </c>
      <c r="H174" s="81"/>
      <c r="I174" s="30">
        <f t="shared" si="15"/>
        <v>0</v>
      </c>
      <c r="J174" s="34" t="s">
        <v>169</v>
      </c>
    </row>
    <row r="175" spans="1:10" ht="30">
      <c r="A175" s="22" t="s">
        <v>178</v>
      </c>
      <c r="B175" s="159"/>
      <c r="C175" s="33" t="s">
        <v>179</v>
      </c>
      <c r="D175" s="53" t="s">
        <v>161</v>
      </c>
      <c r="E175" s="89">
        <v>31.09</v>
      </c>
      <c r="F175" s="152"/>
      <c r="G175" s="30">
        <f t="shared" si="14"/>
        <v>31.09</v>
      </c>
      <c r="H175" s="81"/>
      <c r="I175" s="30">
        <f t="shared" si="15"/>
        <v>0</v>
      </c>
      <c r="J175" s="34" t="s">
        <v>162</v>
      </c>
    </row>
    <row r="176" spans="1:10" ht="30">
      <c r="A176" s="22" t="s">
        <v>180</v>
      </c>
      <c r="B176" s="160"/>
      <c r="C176" s="33" t="s">
        <v>181</v>
      </c>
      <c r="D176" s="53" t="s">
        <v>161</v>
      </c>
      <c r="E176" s="89">
        <v>33.91</v>
      </c>
      <c r="F176" s="152"/>
      <c r="G176" s="30">
        <f t="shared" si="14"/>
        <v>33.91</v>
      </c>
      <c r="H176" s="81"/>
      <c r="I176" s="30">
        <f t="shared" si="15"/>
        <v>0</v>
      </c>
      <c r="J176" s="34" t="s">
        <v>162</v>
      </c>
    </row>
    <row r="177" spans="1:10" ht="30">
      <c r="A177" s="134" t="s">
        <v>408</v>
      </c>
      <c r="B177" s="160"/>
      <c r="C177" s="135" t="s">
        <v>410</v>
      </c>
      <c r="D177" s="133"/>
      <c r="E177" s="89">
        <v>40.54</v>
      </c>
      <c r="F177" s="152"/>
      <c r="G177" s="30">
        <f t="shared" si="14"/>
        <v>40.54</v>
      </c>
      <c r="H177" s="81"/>
      <c r="I177" s="30"/>
      <c r="J177" s="34"/>
    </row>
    <row r="178" spans="1:10" ht="30">
      <c r="A178" s="134" t="s">
        <v>409</v>
      </c>
      <c r="B178" s="160"/>
      <c r="C178" s="135" t="s">
        <v>411</v>
      </c>
      <c r="D178" s="133"/>
      <c r="E178" s="89">
        <v>51.83</v>
      </c>
      <c r="F178" s="152"/>
      <c r="G178" s="30">
        <f t="shared" si="14"/>
        <v>51.83</v>
      </c>
      <c r="H178" s="81"/>
      <c r="I178" s="30"/>
      <c r="J178" s="34"/>
    </row>
    <row r="179" spans="1:10" ht="15">
      <c r="A179" s="22" t="s">
        <v>182</v>
      </c>
      <c r="B179" s="160"/>
      <c r="C179" s="33" t="s">
        <v>183</v>
      </c>
      <c r="D179" s="53" t="s">
        <v>161</v>
      </c>
      <c r="E179" s="89">
        <v>31.09</v>
      </c>
      <c r="F179" s="152"/>
      <c r="G179" s="30">
        <f t="shared" si="14"/>
        <v>31.09</v>
      </c>
      <c r="H179" s="81"/>
      <c r="I179" s="30">
        <f t="shared" si="15"/>
        <v>0</v>
      </c>
      <c r="J179" s="34" t="s">
        <v>162</v>
      </c>
    </row>
    <row r="180" spans="1:10" ht="15">
      <c r="A180" s="22" t="s">
        <v>184</v>
      </c>
      <c r="B180" s="160"/>
      <c r="C180" s="33" t="s">
        <v>185</v>
      </c>
      <c r="D180" s="53" t="s">
        <v>161</v>
      </c>
      <c r="E180" s="89">
        <v>33.91</v>
      </c>
      <c r="F180" s="152"/>
      <c r="G180" s="30">
        <f t="shared" si="14"/>
        <v>33.91</v>
      </c>
      <c r="H180" s="81"/>
      <c r="I180" s="30">
        <f t="shared" si="15"/>
        <v>0</v>
      </c>
      <c r="J180" s="34" t="s">
        <v>162</v>
      </c>
    </row>
    <row r="181" spans="1:10" ht="15">
      <c r="A181" s="134" t="s">
        <v>412</v>
      </c>
      <c r="B181" s="160"/>
      <c r="C181" s="135" t="s">
        <v>414</v>
      </c>
      <c r="D181" s="133"/>
      <c r="E181" s="89">
        <v>40.54</v>
      </c>
      <c r="F181" s="152"/>
      <c r="G181" s="30">
        <f t="shared" si="14"/>
        <v>40.54</v>
      </c>
      <c r="H181" s="81"/>
      <c r="I181" s="30"/>
      <c r="J181" s="34"/>
    </row>
    <row r="182" spans="1:10" ht="15">
      <c r="A182" s="134" t="s">
        <v>413</v>
      </c>
      <c r="B182" s="160"/>
      <c r="C182" s="135" t="s">
        <v>415</v>
      </c>
      <c r="D182" s="133"/>
      <c r="E182" s="89">
        <v>51.83</v>
      </c>
      <c r="F182" s="152"/>
      <c r="G182" s="30">
        <f t="shared" si="14"/>
        <v>51.83</v>
      </c>
      <c r="H182" s="81"/>
      <c r="I182" s="30"/>
      <c r="J182" s="34"/>
    </row>
    <row r="183" spans="1:10" ht="15">
      <c r="A183" s="22" t="s">
        <v>186</v>
      </c>
      <c r="B183" s="162"/>
      <c r="C183" s="33" t="s">
        <v>187</v>
      </c>
      <c r="D183" s="53" t="s">
        <v>161</v>
      </c>
      <c r="E183" s="89">
        <v>22.61</v>
      </c>
      <c r="F183" s="152"/>
      <c r="G183" s="30">
        <f t="shared" si="14"/>
        <v>22.61</v>
      </c>
      <c r="H183" s="81"/>
      <c r="I183" s="30">
        <f t="shared" si="15"/>
        <v>0</v>
      </c>
      <c r="J183" s="34" t="s">
        <v>188</v>
      </c>
    </row>
    <row r="184" spans="1:10" ht="15">
      <c r="A184" s="22" t="s">
        <v>189</v>
      </c>
      <c r="B184" s="162"/>
      <c r="C184" s="33" t="s">
        <v>190</v>
      </c>
      <c r="D184" s="53" t="s">
        <v>161</v>
      </c>
      <c r="E184" s="89">
        <v>24.39</v>
      </c>
      <c r="F184" s="152"/>
      <c r="G184" s="30">
        <f t="shared" si="14"/>
        <v>24.39</v>
      </c>
      <c r="H184" s="81"/>
      <c r="I184" s="30">
        <f t="shared" si="15"/>
        <v>0</v>
      </c>
      <c r="J184" s="34" t="s">
        <v>191</v>
      </c>
    </row>
    <row r="185" spans="1:10" ht="15">
      <c r="A185" s="22" t="s">
        <v>382</v>
      </c>
      <c r="B185" s="162"/>
      <c r="C185" s="33" t="s">
        <v>192</v>
      </c>
      <c r="D185" s="53" t="s">
        <v>161</v>
      </c>
      <c r="E185" s="89">
        <v>22.61</v>
      </c>
      <c r="F185" s="152"/>
      <c r="G185" s="30">
        <f t="shared" si="14"/>
        <v>22.61</v>
      </c>
      <c r="H185" s="81"/>
      <c r="I185" s="30">
        <f t="shared" si="15"/>
        <v>0</v>
      </c>
      <c r="J185" s="34" t="s">
        <v>188</v>
      </c>
    </row>
    <row r="186" spans="1:10" ht="15">
      <c r="A186" s="22" t="s">
        <v>383</v>
      </c>
      <c r="B186" s="161"/>
      <c r="C186" s="33" t="s">
        <v>193</v>
      </c>
      <c r="D186" s="53" t="s">
        <v>161</v>
      </c>
      <c r="E186" s="89">
        <v>24.39</v>
      </c>
      <c r="F186" s="152"/>
      <c r="G186" s="30">
        <f t="shared" si="14"/>
        <v>24.39</v>
      </c>
      <c r="H186" s="81"/>
      <c r="I186" s="30">
        <f t="shared" si="15"/>
        <v>0</v>
      </c>
      <c r="J186" s="34" t="s">
        <v>191</v>
      </c>
    </row>
    <row r="187" spans="1:10" ht="54.75" customHeight="1">
      <c r="A187" s="22" t="s">
        <v>195</v>
      </c>
      <c r="B187" s="33"/>
      <c r="C187" s="33" t="s">
        <v>196</v>
      </c>
      <c r="D187" s="53" t="s">
        <v>151</v>
      </c>
      <c r="E187" s="89">
        <v>1448.24</v>
      </c>
      <c r="F187" s="152"/>
      <c r="G187" s="30">
        <f t="shared" si="14"/>
        <v>1448.24</v>
      </c>
      <c r="H187" s="81"/>
      <c r="I187" s="30">
        <f t="shared" si="15"/>
        <v>0</v>
      </c>
      <c r="J187" s="34" t="s">
        <v>128</v>
      </c>
    </row>
    <row r="188" spans="1:10" ht="54.75" customHeight="1">
      <c r="A188" s="22" t="s">
        <v>197</v>
      </c>
      <c r="B188" s="142"/>
      <c r="C188" s="33" t="s">
        <v>198</v>
      </c>
      <c r="D188" s="141" t="s">
        <v>151</v>
      </c>
      <c r="E188" s="89">
        <v>492.82</v>
      </c>
      <c r="F188" s="152"/>
      <c r="G188" s="30">
        <f t="shared" si="14"/>
        <v>492.82</v>
      </c>
      <c r="H188" s="81"/>
      <c r="I188" s="30">
        <f t="shared" si="15"/>
        <v>0</v>
      </c>
      <c r="J188" s="34" t="s">
        <v>128</v>
      </c>
    </row>
    <row r="189" spans="1:10" ht="54.75" customHeight="1">
      <c r="A189" s="143" t="s">
        <v>424</v>
      </c>
      <c r="B189" s="142"/>
      <c r="C189" s="144" t="s">
        <v>426</v>
      </c>
      <c r="D189" s="141" t="s">
        <v>151</v>
      </c>
      <c r="E189" s="38">
        <v>492.82352941176464</v>
      </c>
      <c r="F189" s="152"/>
      <c r="G189" s="30">
        <f t="shared" si="14"/>
        <v>492.82352941176464</v>
      </c>
      <c r="H189" s="81"/>
      <c r="I189" s="30">
        <f t="shared" si="15"/>
        <v>0</v>
      </c>
      <c r="J189" s="34" t="s">
        <v>128</v>
      </c>
    </row>
    <row r="190" spans="1:10" ht="51.75" customHeight="1">
      <c r="A190" s="143" t="s">
        <v>425</v>
      </c>
      <c r="B190" s="142"/>
      <c r="C190" s="144" t="s">
        <v>427</v>
      </c>
      <c r="D190" s="141" t="s">
        <v>151</v>
      </c>
      <c r="E190" s="38">
        <v>492.82352941176464</v>
      </c>
      <c r="F190" s="152"/>
      <c r="G190" s="30">
        <f t="shared" si="14"/>
        <v>492.82352941176464</v>
      </c>
      <c r="H190" s="81"/>
      <c r="I190" s="30">
        <f t="shared" si="15"/>
        <v>0</v>
      </c>
      <c r="J190" s="34" t="s">
        <v>128</v>
      </c>
    </row>
    <row r="191" spans="1:11" ht="38.25" customHeight="1">
      <c r="A191" s="26"/>
      <c r="B191" s="120" t="s">
        <v>432</v>
      </c>
      <c r="C191" s="121"/>
      <c r="D191" s="123"/>
      <c r="E191" s="121"/>
      <c r="F191" s="121"/>
      <c r="G191" s="121"/>
      <c r="H191" s="121"/>
      <c r="I191" s="121"/>
      <c r="J191" s="122"/>
      <c r="K191" s="36"/>
    </row>
    <row r="192" spans="1:11" ht="17.25" customHeight="1">
      <c r="A192" s="22" t="s">
        <v>199</v>
      </c>
      <c r="B192" s="159"/>
      <c r="C192" s="33" t="s">
        <v>200</v>
      </c>
      <c r="D192" s="53" t="s">
        <v>151</v>
      </c>
      <c r="E192" s="83">
        <v>2169.485294117647</v>
      </c>
      <c r="F192" s="153"/>
      <c r="G192" s="30">
        <f aca="true" t="shared" si="16" ref="G192:G205">E192*(1-$I$9)</f>
        <v>2169.485294117647</v>
      </c>
      <c r="H192" s="81"/>
      <c r="I192" s="30">
        <f aca="true" t="shared" si="17" ref="I192:I205">G192*H192</f>
        <v>0</v>
      </c>
      <c r="J192" s="35" t="s">
        <v>128</v>
      </c>
      <c r="K192" s="37"/>
    </row>
    <row r="193" spans="1:11" ht="17.25" customHeight="1">
      <c r="A193" s="22" t="s">
        <v>201</v>
      </c>
      <c r="B193" s="160"/>
      <c r="C193" s="33" t="s">
        <v>202</v>
      </c>
      <c r="D193" s="53" t="s">
        <v>151</v>
      </c>
      <c r="E193" s="83">
        <v>2311.029411764706</v>
      </c>
      <c r="F193" s="152"/>
      <c r="G193" s="30">
        <f t="shared" si="16"/>
        <v>2311.029411764706</v>
      </c>
      <c r="H193" s="81"/>
      <c r="I193" s="30">
        <f t="shared" si="17"/>
        <v>0</v>
      </c>
      <c r="J193" s="34" t="s">
        <v>128</v>
      </c>
      <c r="K193" s="37"/>
    </row>
    <row r="194" spans="1:11" ht="17.25" customHeight="1">
      <c r="A194" s="22" t="s">
        <v>203</v>
      </c>
      <c r="B194" s="160"/>
      <c r="C194" s="33" t="s">
        <v>204</v>
      </c>
      <c r="D194" s="53" t="s">
        <v>151</v>
      </c>
      <c r="E194" s="83">
        <v>2748.529411764706</v>
      </c>
      <c r="F194" s="152"/>
      <c r="G194" s="30">
        <f t="shared" si="16"/>
        <v>2748.529411764706</v>
      </c>
      <c r="H194" s="81"/>
      <c r="I194" s="30">
        <f t="shared" si="17"/>
        <v>0</v>
      </c>
      <c r="J194" s="34" t="s">
        <v>128</v>
      </c>
      <c r="K194" s="37"/>
    </row>
    <row r="195" spans="1:11" ht="17.25" customHeight="1">
      <c r="A195" s="22" t="s">
        <v>205</v>
      </c>
      <c r="B195" s="160"/>
      <c r="C195" s="33" t="s">
        <v>206</v>
      </c>
      <c r="D195" s="53" t="s">
        <v>151</v>
      </c>
      <c r="E195" s="83">
        <v>3330.1470588235293</v>
      </c>
      <c r="F195" s="152"/>
      <c r="G195" s="30">
        <f t="shared" si="16"/>
        <v>3330.1470588235293</v>
      </c>
      <c r="H195" s="81"/>
      <c r="I195" s="30">
        <f t="shared" si="17"/>
        <v>0</v>
      </c>
      <c r="J195" s="34" t="s">
        <v>128</v>
      </c>
      <c r="K195" s="37"/>
    </row>
    <row r="196" spans="1:11" ht="17.25" customHeight="1">
      <c r="A196" s="22" t="s">
        <v>207</v>
      </c>
      <c r="B196" s="160"/>
      <c r="C196" s="33" t="s">
        <v>208</v>
      </c>
      <c r="D196" s="53" t="s">
        <v>151</v>
      </c>
      <c r="E196" s="83">
        <v>3734.1911764705883</v>
      </c>
      <c r="F196" s="152"/>
      <c r="G196" s="30">
        <f t="shared" si="16"/>
        <v>3734.1911764705883</v>
      </c>
      <c r="H196" s="81"/>
      <c r="I196" s="30">
        <f t="shared" si="17"/>
        <v>0</v>
      </c>
      <c r="J196" s="34" t="s">
        <v>128</v>
      </c>
      <c r="K196" s="37"/>
    </row>
    <row r="197" spans="1:11" ht="17.25" customHeight="1">
      <c r="A197" s="22" t="s">
        <v>209</v>
      </c>
      <c r="B197" s="160"/>
      <c r="C197" s="33" t="s">
        <v>210</v>
      </c>
      <c r="D197" s="53" t="s">
        <v>151</v>
      </c>
      <c r="E197" s="83">
        <v>4284.926470588235</v>
      </c>
      <c r="F197" s="152"/>
      <c r="G197" s="30">
        <f t="shared" si="16"/>
        <v>4284.926470588235</v>
      </c>
      <c r="H197" s="81"/>
      <c r="I197" s="30">
        <f t="shared" si="17"/>
        <v>0</v>
      </c>
      <c r="J197" s="34" t="s">
        <v>128</v>
      </c>
      <c r="K197" s="37"/>
    </row>
    <row r="198" spans="1:11" ht="17.25" customHeight="1">
      <c r="A198" s="22" t="s">
        <v>211</v>
      </c>
      <c r="B198" s="161"/>
      <c r="C198" s="33" t="s">
        <v>212</v>
      </c>
      <c r="D198" s="53" t="s">
        <v>151</v>
      </c>
      <c r="E198" s="83">
        <v>5144.485294117648</v>
      </c>
      <c r="F198" s="152"/>
      <c r="G198" s="30">
        <f t="shared" si="16"/>
        <v>5144.485294117648</v>
      </c>
      <c r="H198" s="81"/>
      <c r="I198" s="30">
        <f t="shared" si="17"/>
        <v>0</v>
      </c>
      <c r="J198" s="34" t="s">
        <v>128</v>
      </c>
      <c r="K198" s="37"/>
    </row>
    <row r="199" spans="1:11" ht="17.25" customHeight="1">
      <c r="A199" s="22" t="s">
        <v>213</v>
      </c>
      <c r="B199" s="163"/>
      <c r="C199" s="33" t="s">
        <v>214</v>
      </c>
      <c r="D199" s="53" t="s">
        <v>151</v>
      </c>
      <c r="E199" s="83">
        <v>2450</v>
      </c>
      <c r="F199" s="152"/>
      <c r="G199" s="30">
        <f t="shared" si="16"/>
        <v>2450</v>
      </c>
      <c r="H199" s="81"/>
      <c r="I199" s="30">
        <f t="shared" si="17"/>
        <v>0</v>
      </c>
      <c r="J199" s="34" t="s">
        <v>128</v>
      </c>
      <c r="K199" s="37"/>
    </row>
    <row r="200" spans="1:11" ht="17.25" customHeight="1">
      <c r="A200" s="22" t="s">
        <v>215</v>
      </c>
      <c r="B200" s="163"/>
      <c r="C200" s="33" t="s">
        <v>216</v>
      </c>
      <c r="D200" s="53" t="s">
        <v>151</v>
      </c>
      <c r="E200" s="83">
        <v>2720.2205882352946</v>
      </c>
      <c r="F200" s="152"/>
      <c r="G200" s="30">
        <f t="shared" si="16"/>
        <v>2720.2205882352946</v>
      </c>
      <c r="H200" s="81"/>
      <c r="I200" s="30">
        <f t="shared" si="17"/>
        <v>0</v>
      </c>
      <c r="J200" s="34" t="s">
        <v>128</v>
      </c>
      <c r="K200" s="37"/>
    </row>
    <row r="201" spans="1:11" ht="17.25" customHeight="1">
      <c r="A201" s="22" t="s">
        <v>217</v>
      </c>
      <c r="B201" s="163"/>
      <c r="C201" s="33" t="s">
        <v>218</v>
      </c>
      <c r="D201" s="53" t="s">
        <v>151</v>
      </c>
      <c r="E201" s="83">
        <v>3216.9117647058824</v>
      </c>
      <c r="F201" s="152"/>
      <c r="G201" s="30">
        <f t="shared" si="16"/>
        <v>3216.9117647058824</v>
      </c>
      <c r="H201" s="81"/>
      <c r="I201" s="30">
        <f t="shared" si="17"/>
        <v>0</v>
      </c>
      <c r="J201" s="34" t="s">
        <v>128</v>
      </c>
      <c r="K201" s="37"/>
    </row>
    <row r="202" spans="1:11" ht="17.25" customHeight="1">
      <c r="A202" s="22" t="s">
        <v>219</v>
      </c>
      <c r="B202" s="163"/>
      <c r="C202" s="33" t="s">
        <v>220</v>
      </c>
      <c r="D202" s="53" t="s">
        <v>151</v>
      </c>
      <c r="E202" s="83">
        <v>3721.323529411765</v>
      </c>
      <c r="F202" s="152"/>
      <c r="G202" s="30">
        <f t="shared" si="16"/>
        <v>3721.323529411765</v>
      </c>
      <c r="H202" s="81"/>
      <c r="I202" s="30">
        <f t="shared" si="17"/>
        <v>0</v>
      </c>
      <c r="J202" s="34" t="s">
        <v>128</v>
      </c>
      <c r="K202" s="37"/>
    </row>
    <row r="203" spans="1:11" ht="17.25" customHeight="1">
      <c r="A203" s="22" t="s">
        <v>221</v>
      </c>
      <c r="B203" s="163"/>
      <c r="C203" s="33" t="s">
        <v>222</v>
      </c>
      <c r="D203" s="53" t="s">
        <v>151</v>
      </c>
      <c r="E203" s="83">
        <v>4506.25</v>
      </c>
      <c r="F203" s="152"/>
      <c r="G203" s="30">
        <f t="shared" si="16"/>
        <v>4506.25</v>
      </c>
      <c r="H203" s="81"/>
      <c r="I203" s="30">
        <f t="shared" si="17"/>
        <v>0</v>
      </c>
      <c r="J203" s="34" t="s">
        <v>128</v>
      </c>
      <c r="K203" s="37"/>
    </row>
    <row r="204" spans="1:11" ht="17.25" customHeight="1">
      <c r="A204" s="22" t="s">
        <v>223</v>
      </c>
      <c r="B204" s="163"/>
      <c r="C204" s="33" t="s">
        <v>224</v>
      </c>
      <c r="D204" s="53" t="s">
        <v>151</v>
      </c>
      <c r="E204" s="83">
        <v>4876.838235294117</v>
      </c>
      <c r="F204" s="152"/>
      <c r="G204" s="30">
        <f t="shared" si="16"/>
        <v>4876.838235294117</v>
      </c>
      <c r="H204" s="81"/>
      <c r="I204" s="30">
        <f t="shared" si="17"/>
        <v>0</v>
      </c>
      <c r="J204" s="34" t="s">
        <v>128</v>
      </c>
      <c r="K204" s="37"/>
    </row>
    <row r="205" spans="1:11" ht="17.25" customHeight="1">
      <c r="A205" s="33" t="s">
        <v>225</v>
      </c>
      <c r="B205" s="163"/>
      <c r="C205" s="33" t="s">
        <v>226</v>
      </c>
      <c r="D205" s="53" t="s">
        <v>151</v>
      </c>
      <c r="E205" s="83">
        <v>6063.235294117647</v>
      </c>
      <c r="F205" s="154"/>
      <c r="G205" s="24">
        <f t="shared" si="16"/>
        <v>6063.235294117647</v>
      </c>
      <c r="H205" s="77"/>
      <c r="I205" s="24">
        <f t="shared" si="17"/>
        <v>0</v>
      </c>
      <c r="J205" s="34" t="s">
        <v>128</v>
      </c>
      <c r="K205" s="37"/>
    </row>
    <row r="206" spans="1:10" ht="15">
      <c r="A206" s="20"/>
      <c r="B206" s="20"/>
      <c r="C206" s="20"/>
      <c r="D206" s="68"/>
      <c r="E206" s="76"/>
      <c r="F206" s="76"/>
      <c r="G206" s="20"/>
      <c r="H206" s="20"/>
      <c r="I206" s="20"/>
      <c r="J206" s="49"/>
    </row>
    <row r="207" spans="1:10" ht="15">
      <c r="A207" s="20"/>
      <c r="B207" s="20"/>
      <c r="C207" s="31" t="s">
        <v>109</v>
      </c>
      <c r="D207" s="69"/>
      <c r="E207" s="76"/>
      <c r="F207" s="76"/>
      <c r="G207" s="20"/>
      <c r="H207" s="20"/>
      <c r="I207" s="20"/>
      <c r="J207" s="49"/>
    </row>
    <row r="208" spans="1:10" ht="15">
      <c r="A208" s="20"/>
      <c r="B208" s="20"/>
      <c r="C208" s="21" t="s">
        <v>110</v>
      </c>
      <c r="D208" s="68"/>
      <c r="E208" s="76">
        <f>SUM(H13:H205)</f>
        <v>0</v>
      </c>
      <c r="F208" s="76"/>
      <c r="G208" s="20"/>
      <c r="H208" s="20"/>
      <c r="I208" s="20"/>
      <c r="J208" s="49"/>
    </row>
    <row r="209" spans="1:10" ht="15">
      <c r="A209" s="20"/>
      <c r="B209" s="20"/>
      <c r="C209" s="21" t="s">
        <v>111</v>
      </c>
      <c r="D209" s="68"/>
      <c r="E209" s="76">
        <f>SUM(I123:I205)+SUM(I13:I121)</f>
        <v>0</v>
      </c>
      <c r="F209" s="76"/>
      <c r="G209" s="20"/>
      <c r="H209" s="20"/>
      <c r="I209" s="20"/>
      <c r="J209" s="49"/>
    </row>
  </sheetData>
  <sheetProtection password="C613" sheet="1"/>
  <protectedRanges>
    <protectedRange sqref="I7:I9" name="Диапазон1"/>
    <protectedRange sqref="H13:H205" name="Диапазон2"/>
  </protectedRanges>
  <mergeCells count="19">
    <mergeCell ref="B53:B54"/>
    <mergeCell ref="B36:B37"/>
    <mergeCell ref="A1:J2"/>
    <mergeCell ref="B13:B34"/>
    <mergeCell ref="B49:B51"/>
    <mergeCell ref="E11:G11"/>
    <mergeCell ref="B43:C43"/>
    <mergeCell ref="B39:B42"/>
    <mergeCell ref="B44:B47"/>
    <mergeCell ref="B35:C35"/>
    <mergeCell ref="F165:F190"/>
    <mergeCell ref="F192:F205"/>
    <mergeCell ref="B123:C123"/>
    <mergeCell ref="B55:C55"/>
    <mergeCell ref="B11:C11"/>
    <mergeCell ref="B192:B198"/>
    <mergeCell ref="B175:B186"/>
    <mergeCell ref="B199:B205"/>
    <mergeCell ref="B167:B174"/>
  </mergeCells>
  <printOptions/>
  <pageMargins left="0.25" right="0.25" top="0.75" bottom="0.75" header="0.3" footer="0.3"/>
  <pageSetup fitToHeight="0" fitToWidth="1" horizontalDpi="600" verticalDpi="600" orientation="portrait" paperSize="9" scale="54" r:id="rId2"/>
  <ignoredErrors>
    <ignoredError sqref="J78 J95 J117 J83 J8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2018-02-26T07:00:57Z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0x010100ABF2476EBB93F343928EEF476290B708</vt:lpwstr>
  </property>
  <property fmtid="{D5CDD505-2E9C-101B-9397-08002B2CF9AE}" pid="3" name="IsMyDocuments">
    <vt:lpwstr>1</vt:lpwstr>
  </property>
</Properties>
</file>