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айс Кашира-Плас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<sst xmlns="http://schemas.openxmlformats.org/spreadsheetml/2006/main" count="398" uniqueCount="239">
  <si>
    <t>Заказ</t>
  </si>
  <si>
    <t>Сумма</t>
  </si>
  <si>
    <t>Артикул</t>
  </si>
  <si>
    <t>Наименование</t>
  </si>
  <si>
    <t>Фото</t>
  </si>
  <si>
    <t>Поставщик:</t>
  </si>
  <si>
    <t>Установите в поле Вашу скидку!</t>
  </si>
  <si>
    <t>Дата</t>
  </si>
  <si>
    <t>Кол-во в упаковке/коробке</t>
  </si>
  <si>
    <t>10/70</t>
  </si>
  <si>
    <t>5/30</t>
  </si>
  <si>
    <t>5/20</t>
  </si>
  <si>
    <t>10/60</t>
  </si>
  <si>
    <t>10/50</t>
  </si>
  <si>
    <t>10/40</t>
  </si>
  <si>
    <t>5/25</t>
  </si>
  <si>
    <t>метр</t>
  </si>
  <si>
    <t>1</t>
  </si>
  <si>
    <t>Ед.изм.</t>
  </si>
  <si>
    <t>шт.</t>
  </si>
  <si>
    <t>ожидается</t>
  </si>
  <si>
    <t>20/100</t>
  </si>
  <si>
    <t>5/15</t>
  </si>
  <si>
    <t>3/9</t>
  </si>
  <si>
    <t>10/30</t>
  </si>
  <si>
    <t>20/80</t>
  </si>
  <si>
    <t>5/35</t>
  </si>
  <si>
    <t>3/12</t>
  </si>
  <si>
    <t>113.01.160</t>
  </si>
  <si>
    <t>113.01.200</t>
  </si>
  <si>
    <t>113.01.250</t>
  </si>
  <si>
    <t>113.01.320</t>
  </si>
  <si>
    <t>113.04.200</t>
  </si>
  <si>
    <t>113.04.251</t>
  </si>
  <si>
    <t>113.04.322</t>
  </si>
  <si>
    <t>113.03.160</t>
  </si>
  <si>
    <t>113.03.200</t>
  </si>
  <si>
    <t>113.03.201</t>
  </si>
  <si>
    <t>113.03.251</t>
  </si>
  <si>
    <t>113.03.252</t>
  </si>
  <si>
    <t>113.03.322</t>
  </si>
  <si>
    <t>113.02.160</t>
  </si>
  <si>
    <t>113.02.161</t>
  </si>
  <si>
    <t>113.02.200</t>
  </si>
  <si>
    <t>113.02.201</t>
  </si>
  <si>
    <t>113.02.251</t>
  </si>
  <si>
    <t>113.02.321</t>
  </si>
  <si>
    <t>113.02.252</t>
  </si>
  <si>
    <t>113.11.160</t>
  </si>
  <si>
    <t>113.11.200</t>
  </si>
  <si>
    <t>113.11.252</t>
  </si>
  <si>
    <t>113.05.160</t>
  </si>
  <si>
    <t>113.05.200</t>
  </si>
  <si>
    <t>113.05.250</t>
  </si>
  <si>
    <t>113.05.320</t>
  </si>
  <si>
    <t>113.07.160</t>
  </si>
  <si>
    <t>113.07.201</t>
  </si>
  <si>
    <t>113.07.251</t>
  </si>
  <si>
    <t>113.07.322</t>
  </si>
  <si>
    <t>113.06.160</t>
  </si>
  <si>
    <t>113.06.201</t>
  </si>
  <si>
    <t>113.06.251</t>
  </si>
  <si>
    <t>113.06.322</t>
  </si>
  <si>
    <t>113.12.160</t>
  </si>
  <si>
    <t>113.12.201</t>
  </si>
  <si>
    <t>113.12.252</t>
  </si>
  <si>
    <t>113.10.160</t>
  </si>
  <si>
    <t>113.10.200</t>
  </si>
  <si>
    <t>113.08.160</t>
  </si>
  <si>
    <t>113.08.200</t>
  </si>
  <si>
    <t>113.08.250</t>
  </si>
  <si>
    <t>113.08.320</t>
  </si>
  <si>
    <t>113.09.161</t>
  </si>
  <si>
    <t>113.09.200</t>
  </si>
  <si>
    <t>113.09.201</t>
  </si>
  <si>
    <t>113.09.202</t>
  </si>
  <si>
    <t>113.09.250</t>
  </si>
  <si>
    <t>113.09.251</t>
  </si>
  <si>
    <t>113.09.252</t>
  </si>
  <si>
    <t>113.09.322</t>
  </si>
  <si>
    <t>113.09.323</t>
  </si>
  <si>
    <t>113.50.160</t>
  </si>
  <si>
    <t>113.50.200</t>
  </si>
  <si>
    <t>113.50.250</t>
  </si>
  <si>
    <t>113.50.320</t>
  </si>
  <si>
    <t>20/140</t>
  </si>
  <si>
    <t>30/240</t>
  </si>
  <si>
    <t>Муфта равносторонняя под надвижную гильзу 20х20 Comtek</t>
  </si>
  <si>
    <t>Муфта равносторонняя под надвижную гильзу 16х16 Comtek</t>
  </si>
  <si>
    <t>Муфта равносторонняя под надвижную гильзу 25х25 Comtek</t>
  </si>
  <si>
    <t>Муфта равносторонняя под надвижную гильзу 32х32 Comtek</t>
  </si>
  <si>
    <t>Муфта переходная под надвижную гильзу 20х16 Comtek</t>
  </si>
  <si>
    <t>Муфта переходная под надвижную гильзу 25х20 Comtek</t>
  </si>
  <si>
    <t>Муфта переходная под надвижную гильзу 32х25 Comtek</t>
  </si>
  <si>
    <t>Муфта с наружной резьбой под надвижную гильзу 32х1" Comtek</t>
  </si>
  <si>
    <t>Муфта с наружной резьбой под надвижную гильзу 25х1" Comtek</t>
  </si>
  <si>
    <t>Муфта с наружной резьбой под надвижную гильзу 25х3/4" Comtek</t>
  </si>
  <si>
    <t>Муфта с наружной резьбой под надвижную гильзу 20х3/4" Comtek</t>
  </si>
  <si>
    <t>Муфта с наружной резьбой под надвижную гильзу 20х1/2" Comtek</t>
  </si>
  <si>
    <t>Муфта с наружной резьбой под надвижную гильзу 16х1/2" Comtek</t>
  </si>
  <si>
    <t>Муфта с внутренней резьбой под надвижную гильзу 25х1" Comtek</t>
  </si>
  <si>
    <t>Муфта с внутренней резьбой под надвижную гильзу 16х1/2" Comtek</t>
  </si>
  <si>
    <t>Муфта с внутренней резьбой под надвижную гильзу 16х3/4" Comtek</t>
  </si>
  <si>
    <t>Муфта с внутренней резьбой под надвижную гильзу 20х1/2" Comtek</t>
  </si>
  <si>
    <t>Муфта с внутренней резьбой под надвижную гильзу 20х3/4" Comtek</t>
  </si>
  <si>
    <t>Муфта с внутренней резьбой под надвижную гильзу 25х3/4" Comtek</t>
  </si>
  <si>
    <t>Муфта с внутренней резьбой под надвижную гильзу 32х3/4" Comtek</t>
  </si>
  <si>
    <t>Угольник равносторонний под надвижную гильзу 16х16 Comtek</t>
  </si>
  <si>
    <t>Угольник равносторонний под надвижную гильзу 20х20 Comtek</t>
  </si>
  <si>
    <t>Угольник равносторонний под надвижную гильзу 25х25 Comtek</t>
  </si>
  <si>
    <t>Угольник равносторонний под надвижную гильзу 32х32 Comtek</t>
  </si>
  <si>
    <t>Угольник с внутренней резьбой под надвижную гильзу 16х1/2" Comtek</t>
  </si>
  <si>
    <t>Угольник с внутренней резьбой под надвижную гильзу 20х3/4" Comtek</t>
  </si>
  <si>
    <t>Угольник с внутренней резьбой под надвижную гильзу 25х3/4" Comtek</t>
  </si>
  <si>
    <t>Угольник с внутренней резьбой под надвижную гильзу 32х1" Comtek</t>
  </si>
  <si>
    <t>Угольник с наружной резьбой под надвижную гильзу 16х1/2" Comtek</t>
  </si>
  <si>
    <t>Угольник с наружной резьбой под надвижную гильзу 20х3/4" Comtek</t>
  </si>
  <si>
    <t>Угольник с наружной резьбой под надвижную гильзу 25х3/4" Comtek</t>
  </si>
  <si>
    <t>Угольник с наружной резьбой под надвижную гильзу 32х1" Comtek</t>
  </si>
  <si>
    <t>Тройник равносторонний под надвижную гильзу 16х16х16 Comtek</t>
  </si>
  <si>
    <t>Тройник равносторонний под надвижную гильзу 20х20х20 Comtek</t>
  </si>
  <si>
    <t>Тройник равносторонний под надвижную гильзу 25х25х25 Comtek</t>
  </si>
  <si>
    <t>Тройник равносторонний под надвижную гильзу 32х32х32 Comtek</t>
  </si>
  <si>
    <t>Тройник переходной под надвижную гильзу 16х20х16 Comtek</t>
  </si>
  <si>
    <t>Тройник переходной под надвижную гильзу 20х16х16 Comtek</t>
  </si>
  <si>
    <t>Тройник переходной под надвижную гильзу 20х16х20 Comtek</t>
  </si>
  <si>
    <t>Тройник переходной под надвижную гильзу 20х20х16 Comtek</t>
  </si>
  <si>
    <t>Тройник переходной под надвижную гильзу 25х16х25 Comtek</t>
  </si>
  <si>
    <t>Тройник переходной под надвижную гильзу 25х20х20 Comtek</t>
  </si>
  <si>
    <t>Тройник переходной под надвижную гильзу 25х20х25 Comtek</t>
  </si>
  <si>
    <t>Тройник переходной под надвижную гильзу 32х25х25 Comtek</t>
  </si>
  <si>
    <t>Тройник переходной под надвижную гильзу 32х32х25 Comtek</t>
  </si>
  <si>
    <t>Угольник настенный с внутренней резьбой под надвижную гильзу 16х1/2" Comtek</t>
  </si>
  <si>
    <t>Угольник настенный с внутренней резьбой под надвижную гильзу 20х1/2" Comtek</t>
  </si>
  <si>
    <t>Муфта с накидной гайкой под надвижную гильзу 16х1/2" Comtek</t>
  </si>
  <si>
    <t>Муфта с накидной гайкой под надвижную гильзу 20х1/2" Comtek</t>
  </si>
  <si>
    <t>Муфта с накидной гайкой под надвижную гильзу 25х1" Comtek</t>
  </si>
  <si>
    <t>Угольник с накидной гайкой под надвижную гильзу 16х1/2" Comtek</t>
  </si>
  <si>
    <t>Угольник с накидной гайкой под надвижную гильзу 20х3/4" Comtek</t>
  </si>
  <si>
    <t>Угольник с накидной гайкой под надвижную гильзу 25х1" Comtek</t>
  </si>
  <si>
    <t>Надвижная гильза 16 Comtek</t>
  </si>
  <si>
    <t>Надвижная гильза 20 Comtek</t>
  </si>
  <si>
    <t>Надвижная гильза 25 Comtek</t>
  </si>
  <si>
    <t>Надвижная гильза 32 Comtek</t>
  </si>
  <si>
    <t>2. Фитинги с надвижной гильзой (Аксиальные)</t>
  </si>
  <si>
    <t>ИТОГ:</t>
  </si>
  <si>
    <t>На сумму:</t>
  </si>
  <si>
    <t>Всего изделий:</t>
  </si>
  <si>
    <t>113.03.161</t>
  </si>
  <si>
    <t>Муфта с наружной резьбой под надвижную гильзу 16х3/4" Comtek</t>
  </si>
  <si>
    <t>113.04.250</t>
  </si>
  <si>
    <t>Муфта переходная под надвижную гильзу 25х16 Comtek</t>
  </si>
  <si>
    <t>113.06.200</t>
  </si>
  <si>
    <t>Угольник с внутренней резьбой под надвижную гильзу 20х1/2" Comtek</t>
  </si>
  <si>
    <t>113.07.252</t>
  </si>
  <si>
    <t>Угольник с наружной резьбой под надвижную гильзу 25х1" Comtek</t>
  </si>
  <si>
    <t>113.09.162</t>
  </si>
  <si>
    <t>Тройник переходной под надвижную гильзу 16х25х16 Comtek</t>
  </si>
  <si>
    <t>113.09.203</t>
  </si>
  <si>
    <t>Тройник переходной под надвижную гильзу 20х25х16 Comtek</t>
  </si>
  <si>
    <t>113.09.204</t>
  </si>
  <si>
    <t>Тройник переходной под надвижную гильзу 20х25х20 Comtek</t>
  </si>
  <si>
    <t>113.09.253</t>
  </si>
  <si>
    <t>Тройник переходной под надвижную гильзу 25х16х16 Comtek</t>
  </si>
  <si>
    <t>113.09.254</t>
  </si>
  <si>
    <t>Тройник переходной под надвижную гильзу 25х16х20 Comtek</t>
  </si>
  <si>
    <t>113.09.255</t>
  </si>
  <si>
    <t>Тройник переходной под надвижную гильзу 25х20х16 Comtek</t>
  </si>
  <si>
    <t>113.09.257</t>
  </si>
  <si>
    <t>Тройник переходной под надвижную гильзу 25х25х20 Comtek</t>
  </si>
  <si>
    <t>113.09.258</t>
  </si>
  <si>
    <t>Тройник переходной под надвижную гильзу 25х32х25 Comtek</t>
  </si>
  <si>
    <t>113.09.324</t>
  </si>
  <si>
    <t>Тройник переходной под надвижную гильзу 32х16х32 Comtek</t>
  </si>
  <si>
    <t>113.09.325</t>
  </si>
  <si>
    <t>Тройник переходной под надвижную гильзу 32х20х32 Comtek</t>
  </si>
  <si>
    <t>113.09.326</t>
  </si>
  <si>
    <t>Тройник переходной под надвижную гильзу 32х20х25 Comtek</t>
  </si>
  <si>
    <t>113.09.327</t>
  </si>
  <si>
    <t>Тройник переходной под надвижную гильзу 32х25х32 Comtek</t>
  </si>
  <si>
    <t>113.11.161</t>
  </si>
  <si>
    <t>Муфта с накидной гайкой под надвижную гильзу 16х3/4" Comtek</t>
  </si>
  <si>
    <t>113.11.201</t>
  </si>
  <si>
    <t>Муфта с накидной гайкой под надвижную гильзу 20х3/4" Comtek</t>
  </si>
  <si>
    <t>113.11.251</t>
  </si>
  <si>
    <t>Муфта с накидной гайкой под надвижную гильзу 25х3/4" Comtek</t>
  </si>
  <si>
    <t>113.13.200</t>
  </si>
  <si>
    <t>113.13.250</t>
  </si>
  <si>
    <t>113.14.200</t>
  </si>
  <si>
    <t>113.13.160</t>
  </si>
  <si>
    <t>113.14.160</t>
  </si>
  <si>
    <t>Трубка приборная Т-образная под надвижную гильзу 16 никелир. Comtek</t>
  </si>
  <si>
    <t>Трубка приборная Т-образная под надвижную гильзу 20 никелир. Comtek</t>
  </si>
  <si>
    <t>Трубка приборная Т-образная под надвижную гильзу 25 никелир. Comtek</t>
  </si>
  <si>
    <t>Трубка приборная Г-образная под надвижную гильзу 16 никелир. Comtek</t>
  </si>
  <si>
    <t>Трубка приборная Г-образная под надвижную гильзу 20 никелир. Comtek</t>
  </si>
  <si>
    <t>3. Фитинги с надвижной гильзой (Аксиальные)</t>
  </si>
  <si>
    <t>Инструмент ручной для фитингов с надвижной гильзой, 16, 20, 25, 32, Compipe</t>
  </si>
  <si>
    <t>191.02.320</t>
  </si>
  <si>
    <t>Инструмент ручной для фитингов с надвижной гильзой, тип "тиски", 16, 20, 25, 32, Compipe</t>
  </si>
  <si>
    <t>191.02.321</t>
  </si>
  <si>
    <t>Евроконус под надвижную гильзу 16х1/2" Comtek</t>
  </si>
  <si>
    <t>Евроконус под надвижную гильзу 16х3/4" Comtek</t>
  </si>
  <si>
    <t>Евроконус под надвижную гильзу 20х3/4" Comtek</t>
  </si>
  <si>
    <t>113.15.160</t>
  </si>
  <si>
    <t>113.15.161</t>
  </si>
  <si>
    <t>113.15.201</t>
  </si>
  <si>
    <t>Цены указаны в у.е. с учетом НДС</t>
  </si>
  <si>
    <t>Цена
база, у.е.</t>
  </si>
  <si>
    <t>Цена база, руб</t>
  </si>
  <si>
    <t>Цена 
со скидкой, руб</t>
  </si>
  <si>
    <t>скидка</t>
  </si>
  <si>
    <t>3/15</t>
  </si>
  <si>
    <t>1622200-8</t>
  </si>
  <si>
    <t>Труба PE-Xa/EVOH с антидиффузионным слоем 16,0x2,2 Compipe бухта 200м</t>
  </si>
  <si>
    <t>2028100-8</t>
  </si>
  <si>
    <t>Труба PE-Xa/EVOH с антидиффузионным слоем 20x2,8 Compipe бухта 100м</t>
  </si>
  <si>
    <t>2535050-8</t>
  </si>
  <si>
    <t>Труба PE-Xa/EVOH с антидиффузионным слоем 25x3,5 Compipe бухта 50м</t>
  </si>
  <si>
    <t>3244050-8</t>
  </si>
  <si>
    <t>Труба PE-Xa/EVOH с антидиффузионным слоем 32x4,4 Compipe бухта 50м</t>
  </si>
  <si>
    <t xml:space="preserve">191.02.900 </t>
  </si>
  <si>
    <t xml:space="preserve">Комплект губок для ручного инструмента под надвижную гильзу </t>
  </si>
  <si>
    <t xml:space="preserve">1622200-9 </t>
  </si>
  <si>
    <t xml:space="preserve">Труба PE-Xa 16,0x2,2 Compipe бухта 200м </t>
  </si>
  <si>
    <t xml:space="preserve">2028100-9 </t>
  </si>
  <si>
    <t xml:space="preserve">Труба PE-Xa 20x2,8 Compipe бухта 100м </t>
  </si>
  <si>
    <t xml:space="preserve">2535050-9 </t>
  </si>
  <si>
    <t xml:space="preserve">Труба PE-Xa 25x3,5 Compipe бухта 50м </t>
  </si>
  <si>
    <t xml:space="preserve">3244050-9 </t>
  </si>
  <si>
    <t>Труба PE-Xa 32x4,4 Compipe бухта 50м  </t>
  </si>
  <si>
    <r>
      <t xml:space="preserve">1. Труба PE-Xа/EVOH с антидиффузионным слоем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>1,2,4,5 классы эксплуатации</t>
    </r>
  </si>
  <si>
    <t>Труба PE-Xа однослойная 1,2,4,5 классы эксплуатации</t>
  </si>
  <si>
    <t>Прайс-лист на систему аксиальной запресcовки</t>
  </si>
  <si>
    <t>курс ЦБ (EUR/rub)</t>
  </si>
  <si>
    <t>курс ЦБ (USD/rub)</t>
  </si>
  <si>
    <t>ООО "ГК Компайп"</t>
  </si>
  <si>
    <t>г.Москва, ул. Южнопортовая , д.5 стр.1-6</t>
  </si>
  <si>
    <t>тел./факс: тел. (495) 369 60 04, info@compipe.ru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</si>
</sst>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_&quot;р.&quot;"/>
    <numFmt numFmtId="165" formatCode="#,##0.00\ _₽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\ &quot;₽&quot;"/>
    <numFmt numFmtId="173" formatCode="#,##0.00\ [$₽-419]"/>
    <numFmt numFmtId="174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rgb="FFFF0000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 horizontal="left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24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 horizontal="left"/>
    </xf>
    <xf numFmtId="2" fontId="40" fillId="33" borderId="10" xfId="56" applyNumberFormat="1" applyFont="1" applyFill="1" applyBorder="1" applyAlignment="1" applyProtection="1">
      <alignment horizontal="right"/>
      <protection locked="0"/>
    </xf>
    <xf numFmtId="2" fontId="40" fillId="33" borderId="11" xfId="56" applyNumberFormat="1" applyFont="1" applyFill="1" applyBorder="1" applyAlignment="1" applyProtection="1">
      <alignment horizontal="right"/>
      <protection locked="0"/>
    </xf>
    <xf numFmtId="10" fontId="40" fillId="33" borderId="11" xfId="56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0" fontId="52" fillId="0" borderId="12" xfId="0" applyFont="1" applyBorder="1" applyAlignment="1" applyProtection="1">
      <alignment/>
      <protection/>
    </xf>
    <xf numFmtId="0" fontId="52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center" vertical="center"/>
      <protection/>
    </xf>
    <xf numFmtId="9" fontId="4" fillId="0" borderId="18" xfId="0" applyNumberFormat="1" applyFont="1" applyBorder="1" applyAlignment="1" applyProtection="1">
      <alignment horizontal="left"/>
      <protection/>
    </xf>
    <xf numFmtId="9" fontId="4" fillId="0" borderId="19" xfId="0" applyNumberFormat="1" applyFont="1" applyFill="1" applyBorder="1" applyAlignment="1" applyProtection="1">
      <alignment horizontal="left" vertical="center"/>
      <protection/>
    </xf>
    <xf numFmtId="0" fontId="1" fillId="35" borderId="16" xfId="52" applyFont="1" applyFill="1" applyBorder="1" applyAlignment="1" applyProtection="1">
      <alignment horizontal="left" vertical="center" wrapText="1"/>
      <protection/>
    </xf>
    <xf numFmtId="0" fontId="1" fillId="35" borderId="16" xfId="52" applyFont="1" applyFill="1" applyBorder="1" applyAlignment="1" applyProtection="1">
      <alignment vertical="top" wrapText="1"/>
      <protection/>
    </xf>
    <xf numFmtId="0" fontId="24" fillId="0" borderId="20" xfId="0" applyFont="1" applyFill="1" applyBorder="1" applyAlignment="1" applyProtection="1">
      <alignment horizontal="center" vertical="center"/>
      <protection/>
    </xf>
    <xf numFmtId="2" fontId="0" fillId="0" borderId="16" xfId="0" applyNumberFormat="1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/>
      <protection/>
    </xf>
    <xf numFmtId="2" fontId="24" fillId="0" borderId="16" xfId="0" applyNumberFormat="1" applyFont="1" applyFill="1" applyBorder="1" applyAlignment="1" applyProtection="1">
      <alignment/>
      <protection/>
    </xf>
    <xf numFmtId="0" fontId="0" fillId="36" borderId="16" xfId="0" applyFont="1" applyFill="1" applyBorder="1" applyAlignment="1" applyProtection="1">
      <alignment/>
      <protection/>
    </xf>
    <xf numFmtId="49" fontId="0" fillId="0" borderId="16" xfId="0" applyNumberFormat="1" applyFont="1" applyFill="1" applyBorder="1" applyAlignment="1" applyProtection="1">
      <alignment horizontal="right" vertical="center"/>
      <protection/>
    </xf>
    <xf numFmtId="165" fontId="24" fillId="0" borderId="16" xfId="0" applyNumberFormat="1" applyFont="1" applyBorder="1" applyAlignment="1" applyProtection="1">
      <alignment horizontal="right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65" fontId="0" fillId="0" borderId="16" xfId="0" applyNumberFormat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16" xfId="0" applyNumberFormat="1" applyBorder="1" applyAlignment="1" applyProtection="1">
      <alignment horizontal="right"/>
      <protection/>
    </xf>
    <xf numFmtId="4" fontId="0" fillId="0" borderId="16" xfId="0" applyNumberFormat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40" fillId="0" borderId="20" xfId="0" applyFont="1" applyBorder="1" applyAlignment="1" applyProtection="1">
      <alignment horizontal="center" vertical="center"/>
      <protection/>
    </xf>
    <xf numFmtId="165" fontId="0" fillId="0" borderId="16" xfId="0" applyNumberFormat="1" applyBorder="1" applyAlignment="1" applyProtection="1">
      <alignment/>
      <protection/>
    </xf>
    <xf numFmtId="165" fontId="0" fillId="0" borderId="18" xfId="0" applyNumberForma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49" fontId="0" fillId="0" borderId="19" xfId="0" applyNumberFormat="1" applyFont="1" applyBorder="1" applyAlignment="1" applyProtection="1">
      <alignment horizontal="right" vertical="center"/>
      <protection/>
    </xf>
    <xf numFmtId="0" fontId="0" fillId="0" borderId="20" xfId="0" applyFont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2" fontId="0" fillId="0" borderId="15" xfId="0" applyNumberFormat="1" applyBorder="1" applyAlignment="1" applyProtection="1">
      <alignment/>
      <protection/>
    </xf>
    <xf numFmtId="2" fontId="24" fillId="0" borderId="15" xfId="0" applyNumberFormat="1" applyFont="1" applyFill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 horizontal="right" vertical="center"/>
      <protection/>
    </xf>
    <xf numFmtId="2" fontId="0" fillId="0" borderId="20" xfId="0" applyNumberFormat="1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0" fillId="36" borderId="15" xfId="0" applyFont="1" applyFill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right" vertical="center"/>
      <protection/>
    </xf>
    <xf numFmtId="0" fontId="53" fillId="0" borderId="20" xfId="0" applyFont="1" applyBorder="1" applyAlignment="1" applyProtection="1">
      <alignment horizontal="left" vertical="center"/>
      <protection/>
    </xf>
    <xf numFmtId="0" fontId="53" fillId="0" borderId="18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2" fontId="2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6" xfId="0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2" fontId="0" fillId="0" borderId="21" xfId="0" applyNumberFormat="1" applyBorder="1" applyAlignment="1" applyProtection="1">
      <alignment horizontal="right"/>
      <protection/>
    </xf>
    <xf numFmtId="2" fontId="24" fillId="0" borderId="21" xfId="0" applyNumberFormat="1" applyFont="1" applyFill="1" applyBorder="1" applyAlignment="1" applyProtection="1">
      <alignment/>
      <protection/>
    </xf>
    <xf numFmtId="0" fontId="0" fillId="36" borderId="21" xfId="0" applyFont="1" applyFill="1" applyBorder="1" applyAlignment="1" applyProtection="1">
      <alignment vertical="center"/>
      <protection/>
    </xf>
    <xf numFmtId="2" fontId="24" fillId="0" borderId="21" xfId="0" applyNumberFormat="1" applyFont="1" applyFill="1" applyBorder="1" applyAlignment="1" applyProtection="1">
      <alignment vertical="center"/>
      <protection/>
    </xf>
    <xf numFmtId="0" fontId="0" fillId="0" borderId="21" xfId="0" applyNumberForma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36" borderId="16" xfId="0" applyFont="1" applyFill="1" applyBorder="1" applyAlignment="1" applyProtection="1">
      <alignment vertical="center"/>
      <protection/>
    </xf>
    <xf numFmtId="2" fontId="24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64" fontId="0" fillId="0" borderId="16" xfId="0" applyNumberForma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9" fontId="4" fillId="0" borderId="18" xfId="0" applyNumberFormat="1" applyFont="1" applyBorder="1" applyAlignment="1" applyProtection="1">
      <alignment horizontal="center"/>
      <protection/>
    </xf>
    <xf numFmtId="0" fontId="53" fillId="0" borderId="20" xfId="0" applyFont="1" applyBorder="1" applyAlignment="1" applyProtection="1">
      <alignment horizontal="left" vertical="center"/>
      <protection/>
    </xf>
    <xf numFmtId="0" fontId="53" fillId="0" borderId="18" xfId="0" applyFont="1" applyBorder="1" applyAlignment="1" applyProtection="1">
      <alignment horizontal="left" vertical="center"/>
      <protection/>
    </xf>
    <xf numFmtId="0" fontId="32" fillId="0" borderId="20" xfId="0" applyFont="1" applyFill="1" applyBorder="1" applyAlignment="1" applyProtection="1">
      <alignment horizontal="left" vertical="center" wrapText="1"/>
      <protection/>
    </xf>
    <xf numFmtId="0" fontId="32" fillId="0" borderId="18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0" fillId="0" borderId="20" xfId="0" applyFont="1" applyBorder="1" applyAlignment="1" applyProtection="1">
      <alignment vertical="center"/>
      <protection/>
    </xf>
    <xf numFmtId="0" fontId="40" fillId="0" borderId="19" xfId="0" applyFont="1" applyBorder="1" applyAlignment="1" applyProtection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10</xdr:row>
      <xdr:rowOff>38100</xdr:rowOff>
    </xdr:from>
    <xdr:to>
      <xdr:col>6</xdr:col>
      <xdr:colOff>57150</xdr:colOff>
      <xdr:row>10</xdr:row>
      <xdr:rowOff>428625</xdr:rowOff>
    </xdr:to>
    <xdr:pic>
      <xdr:nvPicPr>
        <xdr:cNvPr id="1" name="Рисунок 142" descr="compipe_logo_tm.png"/>
        <xdr:cNvPicPr preferRelativeResize="1">
          <a:picLocks noChangeAspect="1"/>
        </xdr:cNvPicPr>
      </xdr:nvPicPr>
      <xdr:blipFill>
        <a:blip r:embed="rId1"/>
        <a:srcRect t="8656" b="8999"/>
        <a:stretch>
          <a:fillRect/>
        </a:stretch>
      </xdr:blipFill>
      <xdr:spPr>
        <a:xfrm>
          <a:off x="7010400" y="2228850"/>
          <a:ext cx="179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20</xdr:row>
      <xdr:rowOff>66675</xdr:rowOff>
    </xdr:from>
    <xdr:to>
      <xdr:col>6</xdr:col>
      <xdr:colOff>85725</xdr:colOff>
      <xdr:row>20</xdr:row>
      <xdr:rowOff>323850</xdr:rowOff>
    </xdr:to>
    <xdr:pic>
      <xdr:nvPicPr>
        <xdr:cNvPr id="2" name="Рисунок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4638675"/>
          <a:ext cx="1819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28575</xdr:rowOff>
    </xdr:from>
    <xdr:to>
      <xdr:col>1</xdr:col>
      <xdr:colOff>838200</xdr:colOff>
      <xdr:row>24</xdr:row>
      <xdr:rowOff>180975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50101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57150</xdr:rowOff>
    </xdr:from>
    <xdr:to>
      <xdr:col>1</xdr:col>
      <xdr:colOff>838200</xdr:colOff>
      <xdr:row>29</xdr:row>
      <xdr:rowOff>152400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5915025"/>
          <a:ext cx="809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32</xdr:row>
      <xdr:rowOff>57150</xdr:rowOff>
    </xdr:from>
    <xdr:to>
      <xdr:col>1</xdr:col>
      <xdr:colOff>838200</xdr:colOff>
      <xdr:row>36</xdr:row>
      <xdr:rowOff>152400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220075"/>
          <a:ext cx="809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28575</xdr:rowOff>
    </xdr:from>
    <xdr:to>
      <xdr:col>1</xdr:col>
      <xdr:colOff>838200</xdr:colOff>
      <xdr:row>41</xdr:row>
      <xdr:rowOff>257175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04775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43</xdr:row>
      <xdr:rowOff>28575</xdr:rowOff>
    </xdr:from>
    <xdr:to>
      <xdr:col>1</xdr:col>
      <xdr:colOff>838200</xdr:colOff>
      <xdr:row>46</xdr:row>
      <xdr:rowOff>180975</xdr:rowOff>
    </xdr:to>
    <xdr:pic>
      <xdr:nvPicPr>
        <xdr:cNvPr id="7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16205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47</xdr:row>
      <xdr:rowOff>28575</xdr:rowOff>
    </xdr:from>
    <xdr:to>
      <xdr:col>1</xdr:col>
      <xdr:colOff>838200</xdr:colOff>
      <xdr:row>50</xdr:row>
      <xdr:rowOff>180975</xdr:rowOff>
    </xdr:to>
    <xdr:pic>
      <xdr:nvPicPr>
        <xdr:cNvPr id="8" name="Рисунок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124968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52</xdr:row>
      <xdr:rowOff>28575</xdr:rowOff>
    </xdr:from>
    <xdr:to>
      <xdr:col>1</xdr:col>
      <xdr:colOff>838200</xdr:colOff>
      <xdr:row>55</xdr:row>
      <xdr:rowOff>180975</xdr:rowOff>
    </xdr:to>
    <xdr:pic>
      <xdr:nvPicPr>
        <xdr:cNvPr id="9" name="Рисунок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135921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57</xdr:row>
      <xdr:rowOff>28575</xdr:rowOff>
    </xdr:from>
    <xdr:to>
      <xdr:col>1</xdr:col>
      <xdr:colOff>838200</xdr:colOff>
      <xdr:row>60</xdr:row>
      <xdr:rowOff>180975</xdr:rowOff>
    </xdr:to>
    <xdr:pic>
      <xdr:nvPicPr>
        <xdr:cNvPr id="10" name="Рисунок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146875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61</xdr:row>
      <xdr:rowOff>57150</xdr:rowOff>
    </xdr:from>
    <xdr:to>
      <xdr:col>1</xdr:col>
      <xdr:colOff>838200</xdr:colOff>
      <xdr:row>65</xdr:row>
      <xdr:rowOff>152400</xdr:rowOff>
    </xdr:to>
    <xdr:pic>
      <xdr:nvPicPr>
        <xdr:cNvPr id="11" name="Рисунок 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0" y="15592425"/>
          <a:ext cx="8096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82</xdr:row>
      <xdr:rowOff>28575</xdr:rowOff>
    </xdr:from>
    <xdr:to>
      <xdr:col>1</xdr:col>
      <xdr:colOff>838200</xdr:colOff>
      <xdr:row>83</xdr:row>
      <xdr:rowOff>400050</xdr:rowOff>
    </xdr:to>
    <xdr:pic>
      <xdr:nvPicPr>
        <xdr:cNvPr id="12" name="Рисунок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0" y="205168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84</xdr:row>
      <xdr:rowOff>28575</xdr:rowOff>
    </xdr:from>
    <xdr:to>
      <xdr:col>1</xdr:col>
      <xdr:colOff>838200</xdr:colOff>
      <xdr:row>86</xdr:row>
      <xdr:rowOff>257175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0" y="213931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90</xdr:row>
      <xdr:rowOff>28575</xdr:rowOff>
    </xdr:from>
    <xdr:to>
      <xdr:col>1</xdr:col>
      <xdr:colOff>838200</xdr:colOff>
      <xdr:row>92</xdr:row>
      <xdr:rowOff>257175</xdr:rowOff>
    </xdr:to>
    <xdr:pic>
      <xdr:nvPicPr>
        <xdr:cNvPr id="14" name="Рисунок 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" y="231076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93</xdr:row>
      <xdr:rowOff>28575</xdr:rowOff>
    </xdr:from>
    <xdr:to>
      <xdr:col>1</xdr:col>
      <xdr:colOff>838200</xdr:colOff>
      <xdr:row>96</xdr:row>
      <xdr:rowOff>180975</xdr:rowOff>
    </xdr:to>
    <xdr:pic>
      <xdr:nvPicPr>
        <xdr:cNvPr id="15" name="Рисунок 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0" y="239649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</xdr:row>
      <xdr:rowOff>47625</xdr:rowOff>
    </xdr:from>
    <xdr:to>
      <xdr:col>1</xdr:col>
      <xdr:colOff>800100</xdr:colOff>
      <xdr:row>14</xdr:row>
      <xdr:rowOff>161925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0100" y="268605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100</xdr:row>
      <xdr:rowOff>28575</xdr:rowOff>
    </xdr:from>
    <xdr:to>
      <xdr:col>1</xdr:col>
      <xdr:colOff>838200</xdr:colOff>
      <xdr:row>102</xdr:row>
      <xdr:rowOff>257175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0" y="256984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103</xdr:row>
      <xdr:rowOff>28575</xdr:rowOff>
    </xdr:from>
    <xdr:to>
      <xdr:col>1</xdr:col>
      <xdr:colOff>838200</xdr:colOff>
      <xdr:row>104</xdr:row>
      <xdr:rowOff>400050</xdr:rowOff>
    </xdr:to>
    <xdr:pic>
      <xdr:nvPicPr>
        <xdr:cNvPr id="18" name="Рисунок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2000" y="265557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106</xdr:row>
      <xdr:rowOff>38100</xdr:rowOff>
    </xdr:from>
    <xdr:to>
      <xdr:col>1</xdr:col>
      <xdr:colOff>819150</xdr:colOff>
      <xdr:row>106</xdr:row>
      <xdr:rowOff>847725</xdr:rowOff>
    </xdr:to>
    <xdr:pic>
      <xdr:nvPicPr>
        <xdr:cNvPr id="19" name="Рисунок 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81050" y="2785110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97</xdr:row>
      <xdr:rowOff>28575</xdr:rowOff>
    </xdr:from>
    <xdr:to>
      <xdr:col>1</xdr:col>
      <xdr:colOff>838200</xdr:colOff>
      <xdr:row>99</xdr:row>
      <xdr:rowOff>257175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2000" y="248412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107</xdr:row>
      <xdr:rowOff>28575</xdr:rowOff>
    </xdr:from>
    <xdr:to>
      <xdr:col>1</xdr:col>
      <xdr:colOff>762000</xdr:colOff>
      <xdr:row>107</xdr:row>
      <xdr:rowOff>847725</xdr:rowOff>
    </xdr:to>
    <xdr:pic>
      <xdr:nvPicPr>
        <xdr:cNvPr id="21" name="Рисунок 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57250" y="28717875"/>
          <a:ext cx="638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19050</xdr:rowOff>
    </xdr:from>
    <xdr:to>
      <xdr:col>1</xdr:col>
      <xdr:colOff>819150</xdr:colOff>
      <xdr:row>19</xdr:row>
      <xdr:rowOff>161925</xdr:rowOff>
    </xdr:to>
    <xdr:pic>
      <xdr:nvPicPr>
        <xdr:cNvPr id="22" name="Рисунок 11" descr="pexwbg.jpg"/>
        <xdr:cNvPicPr preferRelativeResize="1">
          <a:picLocks noChangeAspect="1"/>
        </xdr:cNvPicPr>
      </xdr:nvPicPr>
      <xdr:blipFill>
        <a:blip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37147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95250</xdr:rowOff>
    </xdr:from>
    <xdr:to>
      <xdr:col>2</xdr:col>
      <xdr:colOff>323850</xdr:colOff>
      <xdr:row>1</xdr:row>
      <xdr:rowOff>219075</xdr:rowOff>
    </xdr:to>
    <xdr:pic>
      <xdr:nvPicPr>
        <xdr:cNvPr id="23" name="Рисунок 142" descr="compipe_logo_tm.png"/>
        <xdr:cNvPicPr preferRelativeResize="1">
          <a:picLocks noChangeAspect="1"/>
        </xdr:cNvPicPr>
      </xdr:nvPicPr>
      <xdr:blipFill>
        <a:blip r:embed="rId1"/>
        <a:srcRect t="8656" b="8999"/>
        <a:stretch>
          <a:fillRect/>
        </a:stretch>
      </xdr:blipFill>
      <xdr:spPr>
        <a:xfrm>
          <a:off x="123825" y="95250"/>
          <a:ext cx="179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tabSelected="1" zoomScalePageLayoutView="19" workbookViewId="0" topLeftCell="A1">
      <selection activeCell="C7" sqref="C7"/>
    </sheetView>
  </sheetViews>
  <sheetFormatPr defaultColWidth="9.140625" defaultRowHeight="15"/>
  <cols>
    <col min="1" max="1" width="11.00390625" style="8" customWidth="1"/>
    <col min="2" max="2" width="12.8515625" style="8" customWidth="1"/>
    <col min="3" max="3" width="72.57421875" style="8" customWidth="1"/>
    <col min="4" max="4" width="7.57421875" style="97" customWidth="1"/>
    <col min="5" max="5" width="13.57421875" style="8" bestFit="1" customWidth="1"/>
    <col min="6" max="6" width="13.57421875" style="8" customWidth="1"/>
    <col min="7" max="7" width="12.421875" style="8" customWidth="1"/>
    <col min="8" max="8" width="16.00390625" style="8" customWidth="1"/>
    <col min="9" max="9" width="10.8515625" style="8" customWidth="1"/>
    <col min="10" max="10" width="11.7109375" style="14" customWidth="1"/>
    <col min="11" max="11" width="0" style="8" hidden="1" customWidth="1"/>
    <col min="12" max="12" width="8.8515625" style="8" hidden="1" customWidth="1"/>
    <col min="13" max="15" width="9.140625" style="8" customWidth="1"/>
  </cols>
  <sheetData>
    <row r="1" spans="1:10" ht="21" customHeight="1">
      <c r="A1" s="108" t="s">
        <v>233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2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8" ht="12" customHeight="1">
      <c r="A3" s="9"/>
      <c r="B3" s="10"/>
      <c r="C3" s="102" t="s">
        <v>5</v>
      </c>
      <c r="D3" s="11"/>
      <c r="E3" s="12"/>
      <c r="F3" s="12"/>
      <c r="G3" s="9"/>
      <c r="H3" s="13" t="s">
        <v>7</v>
      </c>
    </row>
    <row r="4" spans="1:8" ht="12" customHeight="1">
      <c r="A4" s="9"/>
      <c r="B4" s="10"/>
      <c r="C4" s="102" t="s">
        <v>236</v>
      </c>
      <c r="D4" s="11"/>
      <c r="E4" s="9"/>
      <c r="F4" s="9"/>
      <c r="G4" s="9"/>
      <c r="H4" s="15">
        <v>43157</v>
      </c>
    </row>
    <row r="5" spans="1:8" ht="12" customHeight="1">
      <c r="A5" s="9"/>
      <c r="B5" s="16"/>
      <c r="C5" s="103" t="s">
        <v>237</v>
      </c>
      <c r="D5" s="17"/>
      <c r="E5" s="9"/>
      <c r="F5" s="9"/>
      <c r="G5" s="18"/>
      <c r="H5" s="19" t="s">
        <v>207</v>
      </c>
    </row>
    <row r="6" spans="1:8" ht="13.5" customHeight="1" thickBot="1">
      <c r="A6" s="9"/>
      <c r="B6" s="16"/>
      <c r="C6" s="103" t="s">
        <v>238</v>
      </c>
      <c r="D6" s="17"/>
      <c r="E6" s="9"/>
      <c r="F6" s="9"/>
      <c r="H6" s="18" t="s">
        <v>6</v>
      </c>
    </row>
    <row r="7" spans="1:9" ht="15" customHeight="1" thickBot="1">
      <c r="A7" s="9"/>
      <c r="B7" s="16"/>
      <c r="C7" s="16"/>
      <c r="D7" s="17"/>
      <c r="E7" s="9"/>
      <c r="F7" s="9"/>
      <c r="H7" s="20" t="s">
        <v>234</v>
      </c>
      <c r="I7" s="5">
        <v>0</v>
      </c>
    </row>
    <row r="8" spans="1:9" ht="15" customHeight="1" thickBot="1">
      <c r="A8" s="9"/>
      <c r="B8" s="16"/>
      <c r="C8" s="16"/>
      <c r="D8" s="17"/>
      <c r="E8" s="9"/>
      <c r="F8" s="9"/>
      <c r="H8" s="21" t="s">
        <v>235</v>
      </c>
      <c r="I8" s="6">
        <v>0</v>
      </c>
    </row>
    <row r="9" spans="1:9" ht="15" customHeight="1" thickBot="1">
      <c r="A9" s="22"/>
      <c r="B9" s="22"/>
      <c r="C9" s="23"/>
      <c r="D9" s="24"/>
      <c r="E9" s="22"/>
      <c r="F9" s="9"/>
      <c r="H9" s="21" t="s">
        <v>211</v>
      </c>
      <c r="I9" s="7">
        <v>0</v>
      </c>
    </row>
    <row r="10" spans="1:14" ht="34.5" customHeight="1">
      <c r="A10" s="25" t="s">
        <v>2</v>
      </c>
      <c r="B10" s="26" t="s">
        <v>4</v>
      </c>
      <c r="C10" s="25" t="s">
        <v>3</v>
      </c>
      <c r="D10" s="27" t="s">
        <v>18</v>
      </c>
      <c r="E10" s="27" t="s">
        <v>208</v>
      </c>
      <c r="F10" s="27" t="s">
        <v>209</v>
      </c>
      <c r="G10" s="27" t="s">
        <v>210</v>
      </c>
      <c r="H10" s="28" t="s">
        <v>0</v>
      </c>
      <c r="I10" s="28" t="s">
        <v>1</v>
      </c>
      <c r="J10" s="29" t="s">
        <v>8</v>
      </c>
      <c r="N10" s="30"/>
    </row>
    <row r="11" spans="1:10" ht="35.25" customHeight="1">
      <c r="A11" s="31"/>
      <c r="B11" s="115" t="s">
        <v>231</v>
      </c>
      <c r="C11" s="116"/>
      <c r="D11" s="32"/>
      <c r="E11" s="112"/>
      <c r="F11" s="112"/>
      <c r="G11" s="112"/>
      <c r="H11" s="33"/>
      <c r="I11" s="33"/>
      <c r="J11" s="34"/>
    </row>
    <row r="12" spans="1:12" ht="16.5" customHeight="1">
      <c r="A12" s="35" t="s">
        <v>213</v>
      </c>
      <c r="B12" s="109"/>
      <c r="C12" s="36" t="s">
        <v>214</v>
      </c>
      <c r="D12" s="37" t="s">
        <v>16</v>
      </c>
      <c r="E12" s="38">
        <v>1.03</v>
      </c>
      <c r="F12" s="39">
        <f aca="true" t="shared" si="0" ref="F12:F20">E12*$I$7</f>
        <v>0</v>
      </c>
      <c r="G12" s="40">
        <f>F12*(1-$I$9)</f>
        <v>0</v>
      </c>
      <c r="H12" s="41"/>
      <c r="I12" s="40">
        <f aca="true" t="shared" si="1" ref="I12:I20">G12*H12</f>
        <v>0</v>
      </c>
      <c r="J12" s="42" t="s">
        <v>17</v>
      </c>
      <c r="L12" s="43">
        <v>69.16</v>
      </c>
    </row>
    <row r="13" spans="1:12" ht="16.5" customHeight="1">
      <c r="A13" s="35" t="s">
        <v>215</v>
      </c>
      <c r="B13" s="110"/>
      <c r="C13" s="36" t="s">
        <v>216</v>
      </c>
      <c r="D13" s="37" t="s">
        <v>16</v>
      </c>
      <c r="E13" s="38">
        <v>1.62</v>
      </c>
      <c r="F13" s="39">
        <f t="shared" si="0"/>
        <v>0</v>
      </c>
      <c r="G13" s="40">
        <f aca="true" t="shared" si="2" ref="G13:G80">F13*(1-$I$9)</f>
        <v>0</v>
      </c>
      <c r="H13" s="41"/>
      <c r="I13" s="40">
        <f t="shared" si="1"/>
        <v>0</v>
      </c>
      <c r="J13" s="42" t="s">
        <v>17</v>
      </c>
      <c r="L13" s="43">
        <v>91.84</v>
      </c>
    </row>
    <row r="14" spans="1:12" ht="16.5" customHeight="1">
      <c r="A14" s="35" t="s">
        <v>217</v>
      </c>
      <c r="B14" s="111"/>
      <c r="C14" s="36" t="s">
        <v>218</v>
      </c>
      <c r="D14" s="44" t="s">
        <v>16</v>
      </c>
      <c r="E14" s="38">
        <v>2.63</v>
      </c>
      <c r="F14" s="39">
        <f t="shared" si="0"/>
        <v>0</v>
      </c>
      <c r="G14" s="40">
        <f t="shared" si="2"/>
        <v>0</v>
      </c>
      <c r="H14" s="41"/>
      <c r="I14" s="40">
        <f t="shared" si="1"/>
        <v>0</v>
      </c>
      <c r="J14" s="42" t="s">
        <v>17</v>
      </c>
      <c r="L14" s="43">
        <v>132.89</v>
      </c>
    </row>
    <row r="15" spans="1:12" ht="16.5" customHeight="1">
      <c r="A15" s="35" t="s">
        <v>219</v>
      </c>
      <c r="B15" s="45"/>
      <c r="C15" s="36" t="s">
        <v>220</v>
      </c>
      <c r="D15" s="44" t="s">
        <v>16</v>
      </c>
      <c r="E15" s="38">
        <v>4.17</v>
      </c>
      <c r="F15" s="39">
        <f t="shared" si="0"/>
        <v>0</v>
      </c>
      <c r="G15" s="40">
        <f t="shared" si="2"/>
        <v>0</v>
      </c>
      <c r="H15" s="41"/>
      <c r="I15" s="40">
        <f t="shared" si="1"/>
        <v>0</v>
      </c>
      <c r="J15" s="42" t="s">
        <v>17</v>
      </c>
      <c r="L15" s="43" t="s">
        <v>20</v>
      </c>
    </row>
    <row r="16" spans="1:15" s="2" customFormat="1" ht="17.25" customHeight="1">
      <c r="A16" s="46"/>
      <c r="B16" s="120" t="s">
        <v>232</v>
      </c>
      <c r="C16" s="121"/>
      <c r="D16" s="44"/>
      <c r="E16" s="47"/>
      <c r="F16" s="39"/>
      <c r="G16" s="40"/>
      <c r="H16" s="41"/>
      <c r="I16" s="40"/>
      <c r="J16" s="42"/>
      <c r="K16" s="48"/>
      <c r="L16" s="49"/>
      <c r="M16" s="48"/>
      <c r="N16" s="8"/>
      <c r="O16" s="48"/>
    </row>
    <row r="17" spans="1:15" s="2" customFormat="1" ht="17.25" customHeight="1">
      <c r="A17" s="50" t="s">
        <v>223</v>
      </c>
      <c r="B17" s="117"/>
      <c r="C17" s="50" t="s">
        <v>224</v>
      </c>
      <c r="D17" s="44" t="s">
        <v>16</v>
      </c>
      <c r="E17" s="51">
        <v>0.88</v>
      </c>
      <c r="F17" s="39">
        <f t="shared" si="0"/>
        <v>0</v>
      </c>
      <c r="G17" s="40">
        <f t="shared" si="2"/>
        <v>0</v>
      </c>
      <c r="H17" s="41"/>
      <c r="I17" s="40">
        <f t="shared" si="1"/>
        <v>0</v>
      </c>
      <c r="J17" s="42" t="s">
        <v>17</v>
      </c>
      <c r="K17" s="48"/>
      <c r="L17" s="49"/>
      <c r="M17" s="48"/>
      <c r="N17" s="8"/>
      <c r="O17" s="48"/>
    </row>
    <row r="18" spans="1:15" s="2" customFormat="1" ht="17.25" customHeight="1">
      <c r="A18" s="50" t="s">
        <v>225</v>
      </c>
      <c r="B18" s="118"/>
      <c r="C18" s="50" t="s">
        <v>226</v>
      </c>
      <c r="D18" s="44" t="s">
        <v>16</v>
      </c>
      <c r="E18" s="52">
        <v>1.21</v>
      </c>
      <c r="F18" s="39">
        <f t="shared" si="0"/>
        <v>0</v>
      </c>
      <c r="G18" s="40">
        <f t="shared" si="2"/>
        <v>0</v>
      </c>
      <c r="H18" s="41"/>
      <c r="I18" s="40">
        <f t="shared" si="1"/>
        <v>0</v>
      </c>
      <c r="J18" s="42" t="s">
        <v>17</v>
      </c>
      <c r="K18" s="48"/>
      <c r="L18" s="49"/>
      <c r="M18" s="48"/>
      <c r="N18" s="8"/>
      <c r="O18" s="48"/>
    </row>
    <row r="19" spans="1:15" s="2" customFormat="1" ht="17.25" customHeight="1">
      <c r="A19" s="50" t="s">
        <v>227</v>
      </c>
      <c r="B19" s="118"/>
      <c r="C19" s="50" t="s">
        <v>228</v>
      </c>
      <c r="D19" s="44" t="s">
        <v>16</v>
      </c>
      <c r="E19" s="52">
        <v>2.1</v>
      </c>
      <c r="F19" s="39">
        <f t="shared" si="0"/>
        <v>0</v>
      </c>
      <c r="G19" s="40">
        <f t="shared" si="2"/>
        <v>0</v>
      </c>
      <c r="H19" s="41"/>
      <c r="I19" s="40">
        <f t="shared" si="1"/>
        <v>0</v>
      </c>
      <c r="J19" s="42" t="s">
        <v>17</v>
      </c>
      <c r="K19" s="48"/>
      <c r="L19" s="49"/>
      <c r="M19" s="48"/>
      <c r="N19" s="8"/>
      <c r="O19" s="48"/>
    </row>
    <row r="20" spans="1:15" s="2" customFormat="1" ht="17.25" customHeight="1">
      <c r="A20" s="50" t="s">
        <v>229</v>
      </c>
      <c r="B20" s="119"/>
      <c r="C20" s="50" t="s">
        <v>230</v>
      </c>
      <c r="D20" s="44" t="s">
        <v>16</v>
      </c>
      <c r="E20" s="52">
        <v>3.34</v>
      </c>
      <c r="F20" s="39">
        <f t="shared" si="0"/>
        <v>0</v>
      </c>
      <c r="G20" s="40">
        <f t="shared" si="2"/>
        <v>0</v>
      </c>
      <c r="H20" s="41"/>
      <c r="I20" s="40">
        <f t="shared" si="1"/>
        <v>0</v>
      </c>
      <c r="J20" s="42" t="s">
        <v>17</v>
      </c>
      <c r="K20" s="48"/>
      <c r="L20" s="49"/>
      <c r="M20" s="48"/>
      <c r="N20" s="8"/>
      <c r="O20" s="48"/>
    </row>
    <row r="21" spans="1:13" ht="32.25" customHeight="1">
      <c r="A21" s="53"/>
      <c r="B21" s="113" t="s">
        <v>144</v>
      </c>
      <c r="C21" s="114"/>
      <c r="D21" s="54"/>
      <c r="E21" s="55"/>
      <c r="F21" s="56"/>
      <c r="G21" s="40"/>
      <c r="H21" s="57"/>
      <c r="I21" s="57"/>
      <c r="J21" s="58"/>
      <c r="L21" s="59"/>
      <c r="M21" s="30"/>
    </row>
    <row r="22" spans="1:13" ht="17.25" customHeight="1">
      <c r="A22" s="60" t="s">
        <v>28</v>
      </c>
      <c r="B22" s="104"/>
      <c r="C22" s="61" t="s">
        <v>88</v>
      </c>
      <c r="D22" s="62" t="s">
        <v>19</v>
      </c>
      <c r="E22" s="39">
        <v>0.8961</v>
      </c>
      <c r="F22" s="63">
        <f>E22*$I$8</f>
        <v>0</v>
      </c>
      <c r="G22" s="40">
        <f t="shared" si="2"/>
        <v>0</v>
      </c>
      <c r="H22" s="41"/>
      <c r="I22" s="64">
        <f>G22*H22</f>
        <v>0</v>
      </c>
      <c r="J22" s="65" t="s">
        <v>85</v>
      </c>
      <c r="L22" s="66"/>
      <c r="M22" s="101"/>
    </row>
    <row r="23" spans="1:13" ht="17.25" customHeight="1">
      <c r="A23" s="60" t="s">
        <v>29</v>
      </c>
      <c r="B23" s="106"/>
      <c r="C23" s="61" t="s">
        <v>87</v>
      </c>
      <c r="D23" s="62" t="s">
        <v>19</v>
      </c>
      <c r="E23" s="39">
        <v>1.2978</v>
      </c>
      <c r="F23" s="63">
        <f aca="true" t="shared" si="3" ref="F23:F86">E23*$I$8</f>
        <v>0</v>
      </c>
      <c r="G23" s="40">
        <f t="shared" si="2"/>
        <v>0</v>
      </c>
      <c r="H23" s="41"/>
      <c r="I23" s="64">
        <f aca="true" t="shared" si="4" ref="I23:I98">G23*H23</f>
        <v>0</v>
      </c>
      <c r="J23" s="65" t="s">
        <v>25</v>
      </c>
      <c r="L23" s="66"/>
      <c r="M23" s="101"/>
    </row>
    <row r="24" spans="1:13" ht="17.25" customHeight="1">
      <c r="A24" s="60" t="s">
        <v>30</v>
      </c>
      <c r="B24" s="106"/>
      <c r="C24" s="61" t="s">
        <v>89</v>
      </c>
      <c r="D24" s="62" t="s">
        <v>19</v>
      </c>
      <c r="E24" s="39">
        <v>2.5029000000000003</v>
      </c>
      <c r="F24" s="63">
        <f t="shared" si="3"/>
        <v>0</v>
      </c>
      <c r="G24" s="40">
        <f t="shared" si="2"/>
        <v>0</v>
      </c>
      <c r="H24" s="41"/>
      <c r="I24" s="64">
        <f t="shared" si="4"/>
        <v>0</v>
      </c>
      <c r="J24" s="65" t="s">
        <v>13</v>
      </c>
      <c r="L24" s="66"/>
      <c r="M24" s="101"/>
    </row>
    <row r="25" spans="1:13" ht="17.25" customHeight="1">
      <c r="A25" s="60" t="s">
        <v>31</v>
      </c>
      <c r="B25" s="107"/>
      <c r="C25" s="61" t="s">
        <v>90</v>
      </c>
      <c r="D25" s="62" t="s">
        <v>19</v>
      </c>
      <c r="E25" s="39">
        <v>4.2436</v>
      </c>
      <c r="F25" s="63">
        <f t="shared" si="3"/>
        <v>0</v>
      </c>
      <c r="G25" s="40">
        <f t="shared" si="2"/>
        <v>0</v>
      </c>
      <c r="H25" s="41"/>
      <c r="I25" s="64">
        <f t="shared" si="4"/>
        <v>0</v>
      </c>
      <c r="J25" s="65" t="s">
        <v>15</v>
      </c>
      <c r="L25" s="66"/>
      <c r="M25" s="101"/>
    </row>
    <row r="26" spans="1:13" ht="30">
      <c r="A26" s="60" t="s">
        <v>41</v>
      </c>
      <c r="B26" s="104"/>
      <c r="C26" s="61" t="s">
        <v>101</v>
      </c>
      <c r="D26" s="62" t="s">
        <v>19</v>
      </c>
      <c r="E26" s="39">
        <v>1.5965</v>
      </c>
      <c r="F26" s="63">
        <f t="shared" si="3"/>
        <v>0</v>
      </c>
      <c r="G26" s="40">
        <f t="shared" si="2"/>
        <v>0</v>
      </c>
      <c r="H26" s="41"/>
      <c r="I26" s="64">
        <f t="shared" si="4"/>
        <v>0</v>
      </c>
      <c r="J26" s="65" t="s">
        <v>25</v>
      </c>
      <c r="L26" s="66"/>
      <c r="M26" s="101"/>
    </row>
    <row r="27" spans="1:13" ht="30">
      <c r="A27" s="60" t="s">
        <v>42</v>
      </c>
      <c r="B27" s="106"/>
      <c r="C27" s="61" t="s">
        <v>102</v>
      </c>
      <c r="D27" s="62" t="s">
        <v>19</v>
      </c>
      <c r="E27" s="39">
        <v>2.4205</v>
      </c>
      <c r="F27" s="63">
        <f t="shared" si="3"/>
        <v>0</v>
      </c>
      <c r="G27" s="40">
        <f t="shared" si="2"/>
        <v>0</v>
      </c>
      <c r="H27" s="41"/>
      <c r="I27" s="64">
        <f t="shared" si="4"/>
        <v>0</v>
      </c>
      <c r="J27" s="65" t="s">
        <v>12</v>
      </c>
      <c r="L27" s="66"/>
      <c r="M27" s="101"/>
    </row>
    <row r="28" spans="1:13" ht="30">
      <c r="A28" s="60" t="s">
        <v>43</v>
      </c>
      <c r="B28" s="106"/>
      <c r="C28" s="61" t="s">
        <v>103</v>
      </c>
      <c r="D28" s="62" t="s">
        <v>19</v>
      </c>
      <c r="E28" s="39">
        <v>1.9055000000000002</v>
      </c>
      <c r="F28" s="63">
        <f t="shared" si="3"/>
        <v>0</v>
      </c>
      <c r="G28" s="40">
        <f t="shared" si="2"/>
        <v>0</v>
      </c>
      <c r="H28" s="41"/>
      <c r="I28" s="64">
        <f t="shared" si="4"/>
        <v>0</v>
      </c>
      <c r="J28" s="65" t="s">
        <v>12</v>
      </c>
      <c r="L28" s="66"/>
      <c r="M28" s="101"/>
    </row>
    <row r="29" spans="1:13" ht="30">
      <c r="A29" s="60" t="s">
        <v>44</v>
      </c>
      <c r="B29" s="106"/>
      <c r="C29" s="61" t="s">
        <v>104</v>
      </c>
      <c r="D29" s="62" t="s">
        <v>19</v>
      </c>
      <c r="E29" s="39">
        <v>2.7501</v>
      </c>
      <c r="F29" s="63">
        <f t="shared" si="3"/>
        <v>0</v>
      </c>
      <c r="G29" s="40">
        <f t="shared" si="2"/>
        <v>0</v>
      </c>
      <c r="H29" s="41"/>
      <c r="I29" s="64">
        <f t="shared" si="4"/>
        <v>0</v>
      </c>
      <c r="J29" s="65" t="s">
        <v>13</v>
      </c>
      <c r="L29" s="66"/>
      <c r="M29" s="101"/>
    </row>
    <row r="30" spans="1:13" ht="30">
      <c r="A30" s="60" t="s">
        <v>45</v>
      </c>
      <c r="B30" s="106"/>
      <c r="C30" s="61" t="s">
        <v>105</v>
      </c>
      <c r="D30" s="62" t="s">
        <v>19</v>
      </c>
      <c r="E30" s="39">
        <v>3.1724</v>
      </c>
      <c r="F30" s="63">
        <f t="shared" si="3"/>
        <v>0</v>
      </c>
      <c r="G30" s="40">
        <f t="shared" si="2"/>
        <v>0</v>
      </c>
      <c r="H30" s="41"/>
      <c r="I30" s="64">
        <f t="shared" si="4"/>
        <v>0</v>
      </c>
      <c r="J30" s="65" t="s">
        <v>14</v>
      </c>
      <c r="L30" s="66"/>
      <c r="M30" s="101"/>
    </row>
    <row r="31" spans="1:13" ht="15">
      <c r="A31" s="60" t="s">
        <v>46</v>
      </c>
      <c r="B31" s="106"/>
      <c r="C31" s="61" t="s">
        <v>106</v>
      </c>
      <c r="D31" s="62" t="s">
        <v>19</v>
      </c>
      <c r="E31" s="39">
        <v>4.1509</v>
      </c>
      <c r="F31" s="63">
        <f t="shared" si="3"/>
        <v>0</v>
      </c>
      <c r="G31" s="40">
        <f t="shared" si="2"/>
        <v>0</v>
      </c>
      <c r="H31" s="41"/>
      <c r="I31" s="64">
        <f t="shared" si="4"/>
        <v>0</v>
      </c>
      <c r="J31" s="65" t="s">
        <v>10</v>
      </c>
      <c r="L31" s="66"/>
      <c r="M31" s="101"/>
    </row>
    <row r="32" spans="1:13" ht="16.5" customHeight="1">
      <c r="A32" s="60" t="s">
        <v>47</v>
      </c>
      <c r="B32" s="107"/>
      <c r="C32" s="61" t="s">
        <v>100</v>
      </c>
      <c r="D32" s="62" t="s">
        <v>19</v>
      </c>
      <c r="E32" s="39">
        <v>4.676200000000001</v>
      </c>
      <c r="F32" s="63">
        <f t="shared" si="3"/>
        <v>0</v>
      </c>
      <c r="G32" s="40">
        <f t="shared" si="2"/>
        <v>0</v>
      </c>
      <c r="H32" s="41"/>
      <c r="I32" s="64">
        <f t="shared" si="4"/>
        <v>0</v>
      </c>
      <c r="J32" s="65" t="s">
        <v>10</v>
      </c>
      <c r="L32" s="66"/>
      <c r="M32" s="101"/>
    </row>
    <row r="33" spans="1:13" ht="30">
      <c r="A33" s="60" t="s">
        <v>35</v>
      </c>
      <c r="B33" s="104"/>
      <c r="C33" s="61" t="s">
        <v>99</v>
      </c>
      <c r="D33" s="62" t="s">
        <v>19</v>
      </c>
      <c r="E33" s="39">
        <v>1.442</v>
      </c>
      <c r="F33" s="63">
        <f t="shared" si="3"/>
        <v>0</v>
      </c>
      <c r="G33" s="40">
        <f t="shared" si="2"/>
        <v>0</v>
      </c>
      <c r="H33" s="41"/>
      <c r="I33" s="64">
        <f t="shared" si="4"/>
        <v>0</v>
      </c>
      <c r="J33" s="65" t="s">
        <v>21</v>
      </c>
      <c r="L33" s="66"/>
      <c r="M33" s="101"/>
    </row>
    <row r="34" spans="1:13" ht="30">
      <c r="A34" s="60" t="s">
        <v>148</v>
      </c>
      <c r="B34" s="105"/>
      <c r="C34" s="61" t="s">
        <v>149</v>
      </c>
      <c r="D34" s="62" t="s">
        <v>19</v>
      </c>
      <c r="E34" s="39">
        <v>2.6677</v>
      </c>
      <c r="F34" s="63">
        <f t="shared" si="3"/>
        <v>0</v>
      </c>
      <c r="G34" s="40">
        <f t="shared" si="2"/>
        <v>0</v>
      </c>
      <c r="H34" s="41"/>
      <c r="I34" s="64">
        <f t="shared" si="4"/>
        <v>0</v>
      </c>
      <c r="J34" s="65" t="s">
        <v>25</v>
      </c>
      <c r="L34" s="66"/>
      <c r="M34" s="101"/>
    </row>
    <row r="35" spans="1:13" ht="30">
      <c r="A35" s="60" t="s">
        <v>36</v>
      </c>
      <c r="B35" s="106"/>
      <c r="C35" s="61" t="s">
        <v>98</v>
      </c>
      <c r="D35" s="62" t="s">
        <v>19</v>
      </c>
      <c r="E35" s="39">
        <v>2.3793</v>
      </c>
      <c r="F35" s="63">
        <f t="shared" si="3"/>
        <v>0</v>
      </c>
      <c r="G35" s="40">
        <f t="shared" si="2"/>
        <v>0</v>
      </c>
      <c r="H35" s="41"/>
      <c r="I35" s="64">
        <f t="shared" si="4"/>
        <v>0</v>
      </c>
      <c r="J35" s="65" t="s">
        <v>25</v>
      </c>
      <c r="L35" s="66"/>
      <c r="M35" s="101"/>
    </row>
    <row r="36" spans="1:13" ht="30">
      <c r="A36" s="60" t="s">
        <v>37</v>
      </c>
      <c r="B36" s="106"/>
      <c r="C36" s="61" t="s">
        <v>97</v>
      </c>
      <c r="D36" s="62" t="s">
        <v>19</v>
      </c>
      <c r="E36" s="39">
        <v>2.5956</v>
      </c>
      <c r="F36" s="63">
        <f t="shared" si="3"/>
        <v>0</v>
      </c>
      <c r="G36" s="40">
        <f t="shared" si="2"/>
        <v>0</v>
      </c>
      <c r="H36" s="41"/>
      <c r="I36" s="64">
        <f t="shared" si="4"/>
        <v>0</v>
      </c>
      <c r="J36" s="65" t="s">
        <v>13</v>
      </c>
      <c r="L36" s="66"/>
      <c r="M36" s="101"/>
    </row>
    <row r="37" spans="1:13" ht="30">
      <c r="A37" s="60" t="s">
        <v>38</v>
      </c>
      <c r="B37" s="106"/>
      <c r="C37" s="61" t="s">
        <v>96</v>
      </c>
      <c r="D37" s="62" t="s">
        <v>19</v>
      </c>
      <c r="E37" s="39">
        <v>2.7707</v>
      </c>
      <c r="F37" s="63">
        <f t="shared" si="3"/>
        <v>0</v>
      </c>
      <c r="G37" s="40">
        <f t="shared" si="2"/>
        <v>0</v>
      </c>
      <c r="H37" s="41"/>
      <c r="I37" s="64">
        <f t="shared" si="4"/>
        <v>0</v>
      </c>
      <c r="J37" s="65" t="s">
        <v>14</v>
      </c>
      <c r="L37" s="66"/>
      <c r="M37" s="101"/>
    </row>
    <row r="38" spans="1:13" ht="15">
      <c r="A38" s="60" t="s">
        <v>39</v>
      </c>
      <c r="B38" s="106"/>
      <c r="C38" s="61" t="s">
        <v>95</v>
      </c>
      <c r="D38" s="62" t="s">
        <v>19</v>
      </c>
      <c r="E38" s="39">
        <v>5.0985000000000005</v>
      </c>
      <c r="F38" s="63">
        <f t="shared" si="3"/>
        <v>0</v>
      </c>
      <c r="G38" s="40">
        <f t="shared" si="2"/>
        <v>0</v>
      </c>
      <c r="H38" s="41"/>
      <c r="I38" s="64">
        <f t="shared" si="4"/>
        <v>0</v>
      </c>
      <c r="J38" s="65" t="s">
        <v>10</v>
      </c>
      <c r="L38" s="66"/>
      <c r="M38" s="101"/>
    </row>
    <row r="39" spans="1:13" ht="15">
      <c r="A39" s="60" t="s">
        <v>40</v>
      </c>
      <c r="B39" s="107"/>
      <c r="C39" s="61" t="s">
        <v>94</v>
      </c>
      <c r="D39" s="62" t="s">
        <v>19</v>
      </c>
      <c r="E39" s="39">
        <v>5.4899000000000004</v>
      </c>
      <c r="F39" s="63">
        <f t="shared" si="3"/>
        <v>0</v>
      </c>
      <c r="G39" s="40">
        <f t="shared" si="2"/>
        <v>0</v>
      </c>
      <c r="H39" s="41"/>
      <c r="I39" s="64">
        <f t="shared" si="4"/>
        <v>0</v>
      </c>
      <c r="J39" s="65" t="s">
        <v>15</v>
      </c>
      <c r="L39" s="66"/>
      <c r="M39" s="101"/>
    </row>
    <row r="40" spans="1:13" ht="22.5" customHeight="1">
      <c r="A40" s="60" t="s">
        <v>32</v>
      </c>
      <c r="B40" s="104"/>
      <c r="C40" s="61" t="s">
        <v>91</v>
      </c>
      <c r="D40" s="62" t="s">
        <v>19</v>
      </c>
      <c r="E40" s="39">
        <v>1.1433000000000002</v>
      </c>
      <c r="F40" s="63">
        <f t="shared" si="3"/>
        <v>0</v>
      </c>
      <c r="G40" s="40">
        <f t="shared" si="2"/>
        <v>0</v>
      </c>
      <c r="H40" s="41"/>
      <c r="I40" s="64">
        <f t="shared" si="4"/>
        <v>0</v>
      </c>
      <c r="J40" s="65" t="s">
        <v>21</v>
      </c>
      <c r="L40" s="66"/>
      <c r="M40" s="101"/>
    </row>
    <row r="41" spans="1:13" ht="22.5" customHeight="1">
      <c r="A41" s="60" t="s">
        <v>150</v>
      </c>
      <c r="B41" s="105"/>
      <c r="C41" s="61" t="s">
        <v>151</v>
      </c>
      <c r="D41" s="62" t="s">
        <v>19</v>
      </c>
      <c r="E41" s="39">
        <v>1.6583</v>
      </c>
      <c r="F41" s="63">
        <f t="shared" si="3"/>
        <v>0</v>
      </c>
      <c r="G41" s="40">
        <f t="shared" si="2"/>
        <v>0</v>
      </c>
      <c r="H41" s="41"/>
      <c r="I41" s="64">
        <f t="shared" si="4"/>
        <v>0</v>
      </c>
      <c r="J41" s="65" t="s">
        <v>9</v>
      </c>
      <c r="L41" s="66"/>
      <c r="M41" s="101"/>
    </row>
    <row r="42" spans="1:13" ht="22.5" customHeight="1">
      <c r="A42" s="60" t="s">
        <v>33</v>
      </c>
      <c r="B42" s="106"/>
      <c r="C42" s="61" t="s">
        <v>92</v>
      </c>
      <c r="D42" s="62" t="s">
        <v>19</v>
      </c>
      <c r="E42" s="39">
        <v>1.9569999999999999</v>
      </c>
      <c r="F42" s="63">
        <f t="shared" si="3"/>
        <v>0</v>
      </c>
      <c r="G42" s="40">
        <f t="shared" si="2"/>
        <v>0</v>
      </c>
      <c r="H42" s="41"/>
      <c r="I42" s="64">
        <f t="shared" si="4"/>
        <v>0</v>
      </c>
      <c r="J42" s="65" t="s">
        <v>12</v>
      </c>
      <c r="L42" s="66"/>
      <c r="M42" s="101"/>
    </row>
    <row r="43" spans="1:13" ht="22.5" customHeight="1">
      <c r="A43" s="60" t="s">
        <v>34</v>
      </c>
      <c r="B43" s="107"/>
      <c r="C43" s="61" t="s">
        <v>93</v>
      </c>
      <c r="D43" s="62" t="s">
        <v>19</v>
      </c>
      <c r="E43" s="39">
        <v>3.3577999999999997</v>
      </c>
      <c r="F43" s="63">
        <f t="shared" si="3"/>
        <v>0</v>
      </c>
      <c r="G43" s="40">
        <f t="shared" si="2"/>
        <v>0</v>
      </c>
      <c r="H43" s="41"/>
      <c r="I43" s="64">
        <f t="shared" si="4"/>
        <v>0</v>
      </c>
      <c r="J43" s="65" t="s">
        <v>10</v>
      </c>
      <c r="L43" s="66"/>
      <c r="M43" s="101"/>
    </row>
    <row r="44" spans="1:13" ht="17.25" customHeight="1">
      <c r="A44" s="60" t="s">
        <v>51</v>
      </c>
      <c r="B44" s="104"/>
      <c r="C44" s="61" t="s">
        <v>107</v>
      </c>
      <c r="D44" s="62" t="s">
        <v>19</v>
      </c>
      <c r="E44" s="39">
        <v>1.5759</v>
      </c>
      <c r="F44" s="63">
        <f t="shared" si="3"/>
        <v>0</v>
      </c>
      <c r="G44" s="40">
        <f t="shared" si="2"/>
        <v>0</v>
      </c>
      <c r="H44" s="41"/>
      <c r="I44" s="64">
        <f t="shared" si="4"/>
        <v>0</v>
      </c>
      <c r="J44" s="65" t="s">
        <v>21</v>
      </c>
      <c r="L44" s="66"/>
      <c r="M44" s="101"/>
    </row>
    <row r="45" spans="1:13" ht="17.25" customHeight="1">
      <c r="A45" s="60" t="s">
        <v>52</v>
      </c>
      <c r="B45" s="106"/>
      <c r="C45" s="61" t="s">
        <v>108</v>
      </c>
      <c r="D45" s="62" t="s">
        <v>19</v>
      </c>
      <c r="E45" s="39">
        <v>2.5441000000000003</v>
      </c>
      <c r="F45" s="63">
        <f t="shared" si="3"/>
        <v>0</v>
      </c>
      <c r="G45" s="40">
        <f t="shared" si="2"/>
        <v>0</v>
      </c>
      <c r="H45" s="41"/>
      <c r="I45" s="64">
        <f t="shared" si="4"/>
        <v>0</v>
      </c>
      <c r="J45" s="65" t="s">
        <v>12</v>
      </c>
      <c r="L45" s="66"/>
      <c r="M45" s="101"/>
    </row>
    <row r="46" spans="1:13" ht="17.25" customHeight="1">
      <c r="A46" s="60" t="s">
        <v>53</v>
      </c>
      <c r="B46" s="106"/>
      <c r="C46" s="61" t="s">
        <v>109</v>
      </c>
      <c r="D46" s="62" t="s">
        <v>19</v>
      </c>
      <c r="E46" s="39">
        <v>4.4805</v>
      </c>
      <c r="F46" s="63">
        <f t="shared" si="3"/>
        <v>0</v>
      </c>
      <c r="G46" s="40">
        <f t="shared" si="2"/>
        <v>0</v>
      </c>
      <c r="H46" s="41"/>
      <c r="I46" s="64">
        <f t="shared" si="4"/>
        <v>0</v>
      </c>
      <c r="J46" s="65" t="s">
        <v>15</v>
      </c>
      <c r="L46" s="66"/>
      <c r="M46" s="101"/>
    </row>
    <row r="47" spans="1:13" ht="17.25" customHeight="1">
      <c r="A47" s="60" t="s">
        <v>54</v>
      </c>
      <c r="B47" s="107"/>
      <c r="C47" s="61" t="s">
        <v>110</v>
      </c>
      <c r="D47" s="62" t="s">
        <v>19</v>
      </c>
      <c r="E47" s="39">
        <v>7.7456</v>
      </c>
      <c r="F47" s="63">
        <f t="shared" si="3"/>
        <v>0</v>
      </c>
      <c r="G47" s="40">
        <f t="shared" si="2"/>
        <v>0</v>
      </c>
      <c r="H47" s="41"/>
      <c r="I47" s="64">
        <f t="shared" si="4"/>
        <v>0</v>
      </c>
      <c r="J47" s="65" t="s">
        <v>22</v>
      </c>
      <c r="L47" s="66"/>
      <c r="M47" s="101"/>
    </row>
    <row r="48" spans="1:13" ht="17.25" customHeight="1">
      <c r="A48" s="60" t="s">
        <v>59</v>
      </c>
      <c r="B48" s="104"/>
      <c r="C48" s="61" t="s">
        <v>111</v>
      </c>
      <c r="D48" s="62" t="s">
        <v>19</v>
      </c>
      <c r="E48" s="39">
        <v>2.2248</v>
      </c>
      <c r="F48" s="63">
        <f t="shared" si="3"/>
        <v>0</v>
      </c>
      <c r="G48" s="40">
        <f t="shared" si="2"/>
        <v>0</v>
      </c>
      <c r="H48" s="41"/>
      <c r="I48" s="64">
        <f t="shared" si="4"/>
        <v>0</v>
      </c>
      <c r="J48" s="65" t="s">
        <v>12</v>
      </c>
      <c r="L48" s="66"/>
      <c r="M48" s="101"/>
    </row>
    <row r="49" spans="1:13" ht="17.25" customHeight="1">
      <c r="A49" s="60" t="s">
        <v>152</v>
      </c>
      <c r="B49" s="105"/>
      <c r="C49" s="61" t="s">
        <v>153</v>
      </c>
      <c r="D49" s="62" t="s">
        <v>19</v>
      </c>
      <c r="E49" s="39">
        <v>3.3475</v>
      </c>
      <c r="F49" s="63">
        <f t="shared" si="3"/>
        <v>0</v>
      </c>
      <c r="G49" s="40">
        <f t="shared" si="2"/>
        <v>0</v>
      </c>
      <c r="H49" s="41"/>
      <c r="I49" s="64">
        <f t="shared" si="4"/>
        <v>0</v>
      </c>
      <c r="J49" s="65" t="s">
        <v>14</v>
      </c>
      <c r="L49" s="66"/>
      <c r="M49" s="101"/>
    </row>
    <row r="50" spans="1:13" ht="17.25" customHeight="1">
      <c r="A50" s="60" t="s">
        <v>60</v>
      </c>
      <c r="B50" s="106"/>
      <c r="C50" s="61" t="s">
        <v>112</v>
      </c>
      <c r="D50" s="62" t="s">
        <v>19</v>
      </c>
      <c r="E50" s="39">
        <v>3.6256</v>
      </c>
      <c r="F50" s="63">
        <f t="shared" si="3"/>
        <v>0</v>
      </c>
      <c r="G50" s="40">
        <f t="shared" si="2"/>
        <v>0</v>
      </c>
      <c r="H50" s="41"/>
      <c r="I50" s="64">
        <f t="shared" si="4"/>
        <v>0</v>
      </c>
      <c r="J50" s="65" t="s">
        <v>26</v>
      </c>
      <c r="L50" s="66"/>
      <c r="M50" s="101"/>
    </row>
    <row r="51" spans="1:13" ht="17.25" customHeight="1">
      <c r="A51" s="60" t="s">
        <v>61</v>
      </c>
      <c r="B51" s="106"/>
      <c r="C51" s="61" t="s">
        <v>113</v>
      </c>
      <c r="D51" s="62" t="s">
        <v>19</v>
      </c>
      <c r="E51" s="39">
        <v>4.7689</v>
      </c>
      <c r="F51" s="63">
        <f t="shared" si="3"/>
        <v>0</v>
      </c>
      <c r="G51" s="40">
        <f t="shared" si="2"/>
        <v>0</v>
      </c>
      <c r="H51" s="41"/>
      <c r="I51" s="64">
        <f t="shared" si="4"/>
        <v>0</v>
      </c>
      <c r="J51" s="65" t="s">
        <v>15</v>
      </c>
      <c r="L51" s="66"/>
      <c r="M51" s="101"/>
    </row>
    <row r="52" spans="1:13" ht="17.25" customHeight="1">
      <c r="A52" s="60" t="s">
        <v>62</v>
      </c>
      <c r="B52" s="107"/>
      <c r="C52" s="61" t="s">
        <v>114</v>
      </c>
      <c r="D52" s="62" t="s">
        <v>19</v>
      </c>
      <c r="E52" s="39">
        <v>8.291500000000001</v>
      </c>
      <c r="F52" s="63">
        <f t="shared" si="3"/>
        <v>0</v>
      </c>
      <c r="G52" s="40">
        <f t="shared" si="2"/>
        <v>0</v>
      </c>
      <c r="H52" s="41"/>
      <c r="I52" s="64">
        <f t="shared" si="4"/>
        <v>0</v>
      </c>
      <c r="J52" s="65" t="s">
        <v>22</v>
      </c>
      <c r="L52" s="66"/>
      <c r="M52" s="101"/>
    </row>
    <row r="53" spans="1:13" ht="17.25" customHeight="1">
      <c r="A53" s="60" t="s">
        <v>55</v>
      </c>
      <c r="B53" s="104"/>
      <c r="C53" s="61" t="s">
        <v>115</v>
      </c>
      <c r="D53" s="62" t="s">
        <v>19</v>
      </c>
      <c r="E53" s="39">
        <v>1.9261000000000001</v>
      </c>
      <c r="F53" s="63">
        <f t="shared" si="3"/>
        <v>0</v>
      </c>
      <c r="G53" s="40">
        <f t="shared" si="2"/>
        <v>0</v>
      </c>
      <c r="H53" s="41"/>
      <c r="I53" s="64">
        <f t="shared" si="4"/>
        <v>0</v>
      </c>
      <c r="J53" s="65" t="s">
        <v>9</v>
      </c>
      <c r="L53" s="66"/>
      <c r="M53" s="101"/>
    </row>
    <row r="54" spans="1:13" ht="17.25" customHeight="1">
      <c r="A54" s="60" t="s">
        <v>56</v>
      </c>
      <c r="B54" s="106"/>
      <c r="C54" s="61" t="s">
        <v>116</v>
      </c>
      <c r="D54" s="62" t="s">
        <v>19</v>
      </c>
      <c r="E54" s="39">
        <v>2.884</v>
      </c>
      <c r="F54" s="63">
        <f t="shared" si="3"/>
        <v>0</v>
      </c>
      <c r="G54" s="40">
        <f t="shared" si="2"/>
        <v>0</v>
      </c>
      <c r="H54" s="41"/>
      <c r="I54" s="64">
        <f t="shared" si="4"/>
        <v>0</v>
      </c>
      <c r="J54" s="65" t="s">
        <v>14</v>
      </c>
      <c r="L54" s="66"/>
      <c r="M54" s="101"/>
    </row>
    <row r="55" spans="1:13" ht="17.25" customHeight="1">
      <c r="A55" s="60" t="s">
        <v>57</v>
      </c>
      <c r="B55" s="106"/>
      <c r="C55" s="61" t="s">
        <v>117</v>
      </c>
      <c r="D55" s="62" t="s">
        <v>19</v>
      </c>
      <c r="E55" s="39">
        <v>4.635</v>
      </c>
      <c r="F55" s="63">
        <f t="shared" si="3"/>
        <v>0</v>
      </c>
      <c r="G55" s="40">
        <f t="shared" si="2"/>
        <v>0</v>
      </c>
      <c r="H55" s="41"/>
      <c r="I55" s="64">
        <f t="shared" si="4"/>
        <v>0</v>
      </c>
      <c r="J55" s="65" t="s">
        <v>15</v>
      </c>
      <c r="L55" s="66"/>
      <c r="M55" s="101"/>
    </row>
    <row r="56" spans="1:13" ht="17.25" customHeight="1">
      <c r="A56" s="60" t="s">
        <v>154</v>
      </c>
      <c r="B56" s="106"/>
      <c r="C56" s="61" t="s">
        <v>155</v>
      </c>
      <c r="D56" s="62" t="s">
        <v>19</v>
      </c>
      <c r="E56" s="39">
        <v>5.6238</v>
      </c>
      <c r="F56" s="63">
        <f t="shared" si="3"/>
        <v>0</v>
      </c>
      <c r="G56" s="40">
        <f t="shared" si="2"/>
        <v>0</v>
      </c>
      <c r="H56" s="41"/>
      <c r="I56" s="64">
        <f t="shared" si="4"/>
        <v>0</v>
      </c>
      <c r="J56" s="65" t="s">
        <v>11</v>
      </c>
      <c r="L56" s="66"/>
      <c r="M56" s="101"/>
    </row>
    <row r="57" spans="1:13" ht="17.25" customHeight="1">
      <c r="A57" s="60" t="s">
        <v>58</v>
      </c>
      <c r="B57" s="107"/>
      <c r="C57" s="61" t="s">
        <v>118</v>
      </c>
      <c r="D57" s="62" t="s">
        <v>19</v>
      </c>
      <c r="E57" s="39">
        <v>7.8898</v>
      </c>
      <c r="F57" s="63">
        <f t="shared" si="3"/>
        <v>0</v>
      </c>
      <c r="G57" s="40">
        <f t="shared" si="2"/>
        <v>0</v>
      </c>
      <c r="H57" s="41"/>
      <c r="I57" s="64">
        <f t="shared" si="4"/>
        <v>0</v>
      </c>
      <c r="J57" s="65" t="s">
        <v>22</v>
      </c>
      <c r="L57" s="66"/>
      <c r="M57" s="101"/>
    </row>
    <row r="58" spans="1:13" ht="17.25" customHeight="1">
      <c r="A58" s="60" t="s">
        <v>68</v>
      </c>
      <c r="B58" s="104"/>
      <c r="C58" s="61" t="s">
        <v>119</v>
      </c>
      <c r="D58" s="62" t="s">
        <v>19</v>
      </c>
      <c r="E58" s="39">
        <v>1.8128</v>
      </c>
      <c r="F58" s="63">
        <f t="shared" si="3"/>
        <v>0</v>
      </c>
      <c r="G58" s="40">
        <f t="shared" si="2"/>
        <v>0</v>
      </c>
      <c r="H58" s="41"/>
      <c r="I58" s="64">
        <f t="shared" si="4"/>
        <v>0</v>
      </c>
      <c r="J58" s="65" t="s">
        <v>12</v>
      </c>
      <c r="L58" s="66"/>
      <c r="M58" s="101"/>
    </row>
    <row r="59" spans="1:13" ht="17.25" customHeight="1">
      <c r="A59" s="60" t="s">
        <v>69</v>
      </c>
      <c r="B59" s="106"/>
      <c r="C59" s="61" t="s">
        <v>120</v>
      </c>
      <c r="D59" s="62" t="s">
        <v>19</v>
      </c>
      <c r="E59" s="39">
        <v>3.0797000000000003</v>
      </c>
      <c r="F59" s="63">
        <f t="shared" si="3"/>
        <v>0</v>
      </c>
      <c r="G59" s="40">
        <f t="shared" si="2"/>
        <v>0</v>
      </c>
      <c r="H59" s="41"/>
      <c r="I59" s="64">
        <f t="shared" si="4"/>
        <v>0</v>
      </c>
      <c r="J59" s="65" t="s">
        <v>26</v>
      </c>
      <c r="L59" s="66"/>
      <c r="M59" s="101"/>
    </row>
    <row r="60" spans="1:13" ht="17.25" customHeight="1">
      <c r="A60" s="60" t="s">
        <v>70</v>
      </c>
      <c r="B60" s="106"/>
      <c r="C60" s="61" t="s">
        <v>121</v>
      </c>
      <c r="D60" s="62" t="s">
        <v>19</v>
      </c>
      <c r="E60" s="39">
        <v>5.5208</v>
      </c>
      <c r="F60" s="63">
        <f t="shared" si="3"/>
        <v>0</v>
      </c>
      <c r="G60" s="40">
        <f t="shared" si="2"/>
        <v>0</v>
      </c>
      <c r="H60" s="41"/>
      <c r="I60" s="64">
        <f t="shared" si="4"/>
        <v>0</v>
      </c>
      <c r="J60" s="65" t="s">
        <v>11</v>
      </c>
      <c r="L60" s="66"/>
      <c r="M60" s="101"/>
    </row>
    <row r="61" spans="1:13" ht="17.25" customHeight="1">
      <c r="A61" s="60" t="s">
        <v>71</v>
      </c>
      <c r="B61" s="107"/>
      <c r="C61" s="61" t="s">
        <v>122</v>
      </c>
      <c r="D61" s="62" t="s">
        <v>19</v>
      </c>
      <c r="E61" s="39">
        <v>9.898299999999999</v>
      </c>
      <c r="F61" s="63">
        <f t="shared" si="3"/>
        <v>0</v>
      </c>
      <c r="G61" s="40">
        <f t="shared" si="2"/>
        <v>0</v>
      </c>
      <c r="H61" s="41"/>
      <c r="I61" s="64">
        <f t="shared" si="4"/>
        <v>0</v>
      </c>
      <c r="J61" s="65" t="s">
        <v>23</v>
      </c>
      <c r="L61" s="66"/>
      <c r="M61" s="101"/>
    </row>
    <row r="62" spans="1:13" ht="30">
      <c r="A62" s="60" t="s">
        <v>72</v>
      </c>
      <c r="B62" s="104"/>
      <c r="C62" s="61" t="s">
        <v>123</v>
      </c>
      <c r="D62" s="62" t="s">
        <v>19</v>
      </c>
      <c r="E62" s="39">
        <v>2.8325</v>
      </c>
      <c r="F62" s="63">
        <f t="shared" si="3"/>
        <v>0</v>
      </c>
      <c r="G62" s="40">
        <f t="shared" si="2"/>
        <v>0</v>
      </c>
      <c r="H62" s="41"/>
      <c r="I62" s="64">
        <f t="shared" si="4"/>
        <v>0</v>
      </c>
      <c r="J62" s="65" t="s">
        <v>14</v>
      </c>
      <c r="L62" s="66"/>
      <c r="M62" s="101"/>
    </row>
    <row r="63" spans="1:13" ht="30">
      <c r="A63" s="60" t="s">
        <v>156</v>
      </c>
      <c r="B63" s="105"/>
      <c r="C63" s="61" t="s">
        <v>157</v>
      </c>
      <c r="D63" s="62" t="s">
        <v>19</v>
      </c>
      <c r="E63" s="39">
        <v>3.6153</v>
      </c>
      <c r="F63" s="63">
        <f t="shared" si="3"/>
        <v>0</v>
      </c>
      <c r="G63" s="40">
        <f t="shared" si="2"/>
        <v>0</v>
      </c>
      <c r="H63" s="41"/>
      <c r="I63" s="64">
        <f t="shared" si="4"/>
        <v>0</v>
      </c>
      <c r="J63" s="65" t="s">
        <v>15</v>
      </c>
      <c r="L63" s="66"/>
      <c r="M63" s="101"/>
    </row>
    <row r="64" spans="1:13" ht="30">
      <c r="A64" s="60" t="s">
        <v>73</v>
      </c>
      <c r="B64" s="106"/>
      <c r="C64" s="61" t="s">
        <v>124</v>
      </c>
      <c r="D64" s="62" t="s">
        <v>19</v>
      </c>
      <c r="E64" s="39">
        <v>2.4514</v>
      </c>
      <c r="F64" s="63">
        <f t="shared" si="3"/>
        <v>0</v>
      </c>
      <c r="G64" s="40">
        <f t="shared" si="2"/>
        <v>0</v>
      </c>
      <c r="H64" s="41"/>
      <c r="I64" s="64">
        <f t="shared" si="4"/>
        <v>0</v>
      </c>
      <c r="J64" s="65" t="s">
        <v>14</v>
      </c>
      <c r="L64" s="66"/>
      <c r="M64" s="101"/>
    </row>
    <row r="65" spans="1:13" ht="30">
      <c r="A65" s="60" t="s">
        <v>74</v>
      </c>
      <c r="B65" s="106"/>
      <c r="C65" s="61" t="s">
        <v>125</v>
      </c>
      <c r="D65" s="62" t="s">
        <v>19</v>
      </c>
      <c r="E65" s="39">
        <v>2.5852999999999997</v>
      </c>
      <c r="F65" s="63">
        <f t="shared" si="3"/>
        <v>0</v>
      </c>
      <c r="G65" s="40">
        <f t="shared" si="2"/>
        <v>0</v>
      </c>
      <c r="H65" s="41"/>
      <c r="I65" s="64">
        <f t="shared" si="4"/>
        <v>0</v>
      </c>
      <c r="J65" s="65" t="s">
        <v>14</v>
      </c>
      <c r="L65" s="66"/>
      <c r="M65" s="101"/>
    </row>
    <row r="66" spans="1:13" ht="30">
      <c r="A66" s="60" t="s">
        <v>75</v>
      </c>
      <c r="B66" s="106"/>
      <c r="C66" s="61" t="s">
        <v>126</v>
      </c>
      <c r="D66" s="62" t="s">
        <v>19</v>
      </c>
      <c r="E66" s="39">
        <v>3.4196</v>
      </c>
      <c r="F66" s="63">
        <f t="shared" si="3"/>
        <v>0</v>
      </c>
      <c r="G66" s="40">
        <f t="shared" si="2"/>
        <v>0</v>
      </c>
      <c r="H66" s="41"/>
      <c r="I66" s="64">
        <f t="shared" si="4"/>
        <v>0</v>
      </c>
      <c r="J66" s="65" t="s">
        <v>14</v>
      </c>
      <c r="L66" s="66"/>
      <c r="M66" s="101"/>
    </row>
    <row r="67" spans="1:13" ht="15">
      <c r="A67" s="60" t="s">
        <v>158</v>
      </c>
      <c r="B67" s="106"/>
      <c r="C67" s="61" t="s">
        <v>159</v>
      </c>
      <c r="D67" s="62" t="s">
        <v>19</v>
      </c>
      <c r="E67" s="39">
        <v>3.9552</v>
      </c>
      <c r="F67" s="63">
        <f t="shared" si="3"/>
        <v>0</v>
      </c>
      <c r="G67" s="40">
        <f t="shared" si="2"/>
        <v>0</v>
      </c>
      <c r="H67" s="41"/>
      <c r="I67" s="64">
        <f t="shared" si="4"/>
        <v>0</v>
      </c>
      <c r="J67" s="65" t="s">
        <v>15</v>
      </c>
      <c r="L67" s="66"/>
      <c r="M67" s="101"/>
    </row>
    <row r="68" spans="1:13" ht="15">
      <c r="A68" s="60" t="s">
        <v>160</v>
      </c>
      <c r="B68" s="106"/>
      <c r="C68" s="61" t="s">
        <v>161</v>
      </c>
      <c r="D68" s="62" t="s">
        <v>19</v>
      </c>
      <c r="E68" s="39">
        <v>4.0273</v>
      </c>
      <c r="F68" s="63">
        <f t="shared" si="3"/>
        <v>0</v>
      </c>
      <c r="G68" s="40">
        <f t="shared" si="2"/>
        <v>0</v>
      </c>
      <c r="H68" s="41"/>
      <c r="I68" s="64">
        <f t="shared" si="4"/>
        <v>0</v>
      </c>
      <c r="J68" s="65" t="s">
        <v>11</v>
      </c>
      <c r="L68" s="66"/>
      <c r="M68" s="101"/>
    </row>
    <row r="69" spans="1:13" ht="15">
      <c r="A69" s="60" t="s">
        <v>76</v>
      </c>
      <c r="B69" s="106"/>
      <c r="C69" s="61" t="s">
        <v>127</v>
      </c>
      <c r="D69" s="62" t="s">
        <v>19</v>
      </c>
      <c r="E69" s="39">
        <v>4.3363000000000005</v>
      </c>
      <c r="F69" s="63">
        <f t="shared" si="3"/>
        <v>0</v>
      </c>
      <c r="G69" s="40">
        <f t="shared" si="2"/>
        <v>0</v>
      </c>
      <c r="H69" s="41"/>
      <c r="I69" s="64">
        <f t="shared" si="4"/>
        <v>0</v>
      </c>
      <c r="J69" s="65" t="s">
        <v>11</v>
      </c>
      <c r="L69" s="66"/>
      <c r="M69" s="101"/>
    </row>
    <row r="70" spans="1:13" ht="15">
      <c r="A70" s="60" t="s">
        <v>77</v>
      </c>
      <c r="B70" s="106"/>
      <c r="C70" s="61" t="s">
        <v>128</v>
      </c>
      <c r="D70" s="62" t="s">
        <v>19</v>
      </c>
      <c r="E70" s="39">
        <v>4.0891</v>
      </c>
      <c r="F70" s="63">
        <f t="shared" si="3"/>
        <v>0</v>
      </c>
      <c r="G70" s="40">
        <f t="shared" si="2"/>
        <v>0</v>
      </c>
      <c r="H70" s="41"/>
      <c r="I70" s="64">
        <f t="shared" si="4"/>
        <v>0</v>
      </c>
      <c r="J70" s="65" t="s">
        <v>11</v>
      </c>
      <c r="L70" s="66"/>
      <c r="M70" s="101"/>
    </row>
    <row r="71" spans="1:13" ht="15">
      <c r="A71" s="60" t="s">
        <v>78</v>
      </c>
      <c r="B71" s="106"/>
      <c r="C71" s="61" t="s">
        <v>129</v>
      </c>
      <c r="D71" s="62" t="s">
        <v>19</v>
      </c>
      <c r="E71" s="39">
        <v>4.5114</v>
      </c>
      <c r="F71" s="63">
        <f t="shared" si="3"/>
        <v>0</v>
      </c>
      <c r="G71" s="40">
        <f t="shared" si="2"/>
        <v>0</v>
      </c>
      <c r="H71" s="41"/>
      <c r="I71" s="64">
        <f t="shared" si="4"/>
        <v>0</v>
      </c>
      <c r="J71" s="65" t="s">
        <v>11</v>
      </c>
      <c r="L71" s="66"/>
      <c r="M71" s="101"/>
    </row>
    <row r="72" spans="1:13" ht="15">
      <c r="A72" s="60" t="s">
        <v>162</v>
      </c>
      <c r="B72" s="106"/>
      <c r="C72" s="61" t="s">
        <v>163</v>
      </c>
      <c r="D72" s="62" t="s">
        <v>19</v>
      </c>
      <c r="E72" s="39">
        <v>3.5947000000000005</v>
      </c>
      <c r="F72" s="63">
        <f t="shared" si="3"/>
        <v>0</v>
      </c>
      <c r="G72" s="40">
        <f t="shared" si="2"/>
        <v>0</v>
      </c>
      <c r="H72" s="41"/>
      <c r="I72" s="64">
        <f t="shared" si="4"/>
        <v>0</v>
      </c>
      <c r="J72" s="65" t="s">
        <v>15</v>
      </c>
      <c r="L72" s="66"/>
      <c r="M72" s="101"/>
    </row>
    <row r="73" spans="1:13" ht="15">
      <c r="A73" s="60" t="s">
        <v>164</v>
      </c>
      <c r="B73" s="106"/>
      <c r="C73" s="61" t="s">
        <v>165</v>
      </c>
      <c r="D73" s="62" t="s">
        <v>19</v>
      </c>
      <c r="E73" s="39">
        <v>3.7389</v>
      </c>
      <c r="F73" s="63">
        <f t="shared" si="3"/>
        <v>0</v>
      </c>
      <c r="G73" s="40">
        <f t="shared" si="2"/>
        <v>0</v>
      </c>
      <c r="H73" s="41"/>
      <c r="I73" s="64">
        <f t="shared" si="4"/>
        <v>0</v>
      </c>
      <c r="J73" s="65" t="s">
        <v>15</v>
      </c>
      <c r="L73" s="66"/>
      <c r="M73" s="101"/>
    </row>
    <row r="74" spans="1:13" ht="15">
      <c r="A74" s="60" t="s">
        <v>166</v>
      </c>
      <c r="B74" s="106"/>
      <c r="C74" s="61" t="s">
        <v>167</v>
      </c>
      <c r="D74" s="62" t="s">
        <v>19</v>
      </c>
      <c r="E74" s="39">
        <v>3.9243</v>
      </c>
      <c r="F74" s="63">
        <f t="shared" si="3"/>
        <v>0</v>
      </c>
      <c r="G74" s="40">
        <f t="shared" si="2"/>
        <v>0</v>
      </c>
      <c r="H74" s="41"/>
      <c r="I74" s="64">
        <f t="shared" si="4"/>
        <v>0</v>
      </c>
      <c r="J74" s="65" t="s">
        <v>15</v>
      </c>
      <c r="L74" s="66"/>
      <c r="M74" s="101"/>
    </row>
    <row r="75" spans="1:13" ht="15">
      <c r="A75" s="60" t="s">
        <v>168</v>
      </c>
      <c r="B75" s="106"/>
      <c r="C75" s="61" t="s">
        <v>169</v>
      </c>
      <c r="D75" s="62" t="s">
        <v>19</v>
      </c>
      <c r="E75" s="39">
        <v>5.7268</v>
      </c>
      <c r="F75" s="63">
        <f t="shared" si="3"/>
        <v>0</v>
      </c>
      <c r="G75" s="40">
        <f t="shared" si="2"/>
        <v>0</v>
      </c>
      <c r="H75" s="41"/>
      <c r="I75" s="64">
        <f t="shared" si="4"/>
        <v>0</v>
      </c>
      <c r="J75" s="65" t="s">
        <v>11</v>
      </c>
      <c r="L75" s="66"/>
      <c r="M75" s="101"/>
    </row>
    <row r="76" spans="1:13" ht="15">
      <c r="A76" s="60" t="s">
        <v>170</v>
      </c>
      <c r="B76" s="106"/>
      <c r="C76" s="61" t="s">
        <v>171</v>
      </c>
      <c r="D76" s="62" t="s">
        <v>19</v>
      </c>
      <c r="E76" s="39">
        <v>8.755</v>
      </c>
      <c r="F76" s="63">
        <f t="shared" si="3"/>
        <v>0</v>
      </c>
      <c r="G76" s="40">
        <f t="shared" si="2"/>
        <v>0</v>
      </c>
      <c r="H76" s="41"/>
      <c r="I76" s="64">
        <f t="shared" si="4"/>
        <v>0</v>
      </c>
      <c r="J76" s="65" t="s">
        <v>27</v>
      </c>
      <c r="L76" s="66"/>
      <c r="M76" s="101"/>
    </row>
    <row r="77" spans="1:13" ht="15">
      <c r="A77" s="60" t="s">
        <v>79</v>
      </c>
      <c r="B77" s="106"/>
      <c r="C77" s="61" t="s">
        <v>130</v>
      </c>
      <c r="D77" s="62" t="s">
        <v>19</v>
      </c>
      <c r="E77" s="39">
        <v>8.034</v>
      </c>
      <c r="F77" s="63">
        <f t="shared" si="3"/>
        <v>0</v>
      </c>
      <c r="G77" s="40">
        <f t="shared" si="2"/>
        <v>0</v>
      </c>
      <c r="H77" s="41"/>
      <c r="I77" s="64">
        <f t="shared" si="4"/>
        <v>0</v>
      </c>
      <c r="J77" s="65" t="s">
        <v>27</v>
      </c>
      <c r="L77" s="66"/>
      <c r="M77" s="101"/>
    </row>
    <row r="78" spans="1:13" ht="15">
      <c r="A78" s="60" t="s">
        <v>80</v>
      </c>
      <c r="B78" s="106"/>
      <c r="C78" s="61" t="s">
        <v>131</v>
      </c>
      <c r="D78" s="62" t="s">
        <v>19</v>
      </c>
      <c r="E78" s="39">
        <v>9.228800000000001</v>
      </c>
      <c r="F78" s="63">
        <f t="shared" si="3"/>
        <v>0</v>
      </c>
      <c r="G78" s="40">
        <f t="shared" si="2"/>
        <v>0</v>
      </c>
      <c r="H78" s="41"/>
      <c r="I78" s="64">
        <f>G78*H78</f>
        <v>0</v>
      </c>
      <c r="J78" s="65" t="s">
        <v>27</v>
      </c>
      <c r="L78" s="66"/>
      <c r="M78" s="101"/>
    </row>
    <row r="79" spans="1:13" ht="15">
      <c r="A79" s="60" t="s">
        <v>172</v>
      </c>
      <c r="B79" s="106"/>
      <c r="C79" s="61" t="s">
        <v>173</v>
      </c>
      <c r="D79" s="62" t="s">
        <v>19</v>
      </c>
      <c r="E79" s="39">
        <v>6.7362</v>
      </c>
      <c r="F79" s="63">
        <f t="shared" si="3"/>
        <v>0</v>
      </c>
      <c r="G79" s="40">
        <f t="shared" si="2"/>
        <v>0</v>
      </c>
      <c r="H79" s="41"/>
      <c r="I79" s="64">
        <f>G79*H79</f>
        <v>0</v>
      </c>
      <c r="J79" s="65" t="s">
        <v>27</v>
      </c>
      <c r="L79" s="66"/>
      <c r="M79" s="101"/>
    </row>
    <row r="80" spans="1:13" ht="15">
      <c r="A80" s="60" t="s">
        <v>174</v>
      </c>
      <c r="B80" s="106"/>
      <c r="C80" s="61" t="s">
        <v>175</v>
      </c>
      <c r="D80" s="62" t="s">
        <v>19</v>
      </c>
      <c r="E80" s="39">
        <v>7.004</v>
      </c>
      <c r="F80" s="63">
        <f t="shared" si="3"/>
        <v>0</v>
      </c>
      <c r="G80" s="40">
        <f t="shared" si="2"/>
        <v>0</v>
      </c>
      <c r="H80" s="41"/>
      <c r="I80" s="64">
        <f>G80*H80</f>
        <v>0</v>
      </c>
      <c r="J80" s="65" t="s">
        <v>27</v>
      </c>
      <c r="L80" s="66"/>
      <c r="M80" s="101"/>
    </row>
    <row r="81" spans="1:13" ht="15">
      <c r="A81" s="60" t="s">
        <v>176</v>
      </c>
      <c r="B81" s="106"/>
      <c r="C81" s="61" t="s">
        <v>177</v>
      </c>
      <c r="D81" s="62" t="s">
        <v>19</v>
      </c>
      <c r="E81" s="39">
        <v>6.7053</v>
      </c>
      <c r="F81" s="63">
        <f t="shared" si="3"/>
        <v>0</v>
      </c>
      <c r="G81" s="40">
        <f aca="true" t="shared" si="5" ref="G81:G107">F81*(1-$I$9)</f>
        <v>0</v>
      </c>
      <c r="H81" s="41"/>
      <c r="I81" s="64">
        <f>G81*H81</f>
        <v>0</v>
      </c>
      <c r="J81" s="65" t="s">
        <v>212</v>
      </c>
      <c r="L81" s="66"/>
      <c r="M81" s="101"/>
    </row>
    <row r="82" spans="1:13" ht="15">
      <c r="A82" s="60" t="s">
        <v>178</v>
      </c>
      <c r="B82" s="107"/>
      <c r="C82" s="61" t="s">
        <v>179</v>
      </c>
      <c r="D82" s="62" t="s">
        <v>19</v>
      </c>
      <c r="E82" s="39">
        <v>8.631400000000001</v>
      </c>
      <c r="F82" s="63">
        <f t="shared" si="3"/>
        <v>0</v>
      </c>
      <c r="G82" s="40">
        <f t="shared" si="5"/>
        <v>0</v>
      </c>
      <c r="H82" s="41"/>
      <c r="I82" s="64">
        <f t="shared" si="4"/>
        <v>0</v>
      </c>
      <c r="J82" s="65" t="s">
        <v>27</v>
      </c>
      <c r="L82" s="66"/>
      <c r="M82" s="101"/>
    </row>
    <row r="83" spans="1:13" ht="34.5" customHeight="1">
      <c r="A83" s="60" t="s">
        <v>66</v>
      </c>
      <c r="B83" s="104"/>
      <c r="C83" s="61" t="s">
        <v>132</v>
      </c>
      <c r="D83" s="62" t="s">
        <v>19</v>
      </c>
      <c r="E83" s="39">
        <v>4.573200000000001</v>
      </c>
      <c r="F83" s="63">
        <f t="shared" si="3"/>
        <v>0</v>
      </c>
      <c r="G83" s="40">
        <f t="shared" si="5"/>
        <v>0</v>
      </c>
      <c r="H83" s="41"/>
      <c r="I83" s="64">
        <f t="shared" si="4"/>
        <v>0</v>
      </c>
      <c r="J83" s="65" t="s">
        <v>24</v>
      </c>
      <c r="L83" s="66"/>
      <c r="M83" s="101"/>
    </row>
    <row r="84" spans="1:13" ht="34.5" customHeight="1">
      <c r="A84" s="60" t="s">
        <v>67</v>
      </c>
      <c r="B84" s="107"/>
      <c r="C84" s="61" t="s">
        <v>133</v>
      </c>
      <c r="D84" s="62" t="s">
        <v>19</v>
      </c>
      <c r="E84" s="39">
        <v>5.345700000000001</v>
      </c>
      <c r="F84" s="63">
        <f t="shared" si="3"/>
        <v>0</v>
      </c>
      <c r="G84" s="40">
        <f t="shared" si="5"/>
        <v>0</v>
      </c>
      <c r="H84" s="41"/>
      <c r="I84" s="64">
        <f t="shared" si="4"/>
        <v>0</v>
      </c>
      <c r="J84" s="65" t="s">
        <v>15</v>
      </c>
      <c r="L84" s="66"/>
      <c r="M84" s="101"/>
    </row>
    <row r="85" spans="1:13" ht="22.5" customHeight="1">
      <c r="A85" s="60" t="s">
        <v>48</v>
      </c>
      <c r="B85" s="104"/>
      <c r="C85" s="68" t="s">
        <v>134</v>
      </c>
      <c r="D85" s="62" t="s">
        <v>19</v>
      </c>
      <c r="E85" s="39">
        <v>1.6583</v>
      </c>
      <c r="F85" s="63">
        <f t="shared" si="3"/>
        <v>0</v>
      </c>
      <c r="G85" s="40">
        <f t="shared" si="5"/>
        <v>0</v>
      </c>
      <c r="H85" s="41"/>
      <c r="I85" s="64">
        <f t="shared" si="4"/>
        <v>0</v>
      </c>
      <c r="J85" s="65" t="s">
        <v>21</v>
      </c>
      <c r="L85" s="66"/>
      <c r="M85" s="101"/>
    </row>
    <row r="86" spans="1:13" ht="22.5" customHeight="1">
      <c r="A86" s="60" t="s">
        <v>180</v>
      </c>
      <c r="B86" s="105"/>
      <c r="C86" s="68" t="s">
        <v>181</v>
      </c>
      <c r="D86" s="62" t="s">
        <v>19</v>
      </c>
      <c r="E86" s="39">
        <v>2.3999</v>
      </c>
      <c r="F86" s="63">
        <f t="shared" si="3"/>
        <v>0</v>
      </c>
      <c r="G86" s="40">
        <f t="shared" si="5"/>
        <v>0</v>
      </c>
      <c r="H86" s="41"/>
      <c r="I86" s="64">
        <f t="shared" si="4"/>
        <v>0</v>
      </c>
      <c r="J86" s="65" t="s">
        <v>25</v>
      </c>
      <c r="L86" s="66"/>
      <c r="M86" s="101"/>
    </row>
    <row r="87" spans="1:13" ht="22.5" customHeight="1">
      <c r="A87" s="60" t="s">
        <v>49</v>
      </c>
      <c r="B87" s="106"/>
      <c r="C87" s="68" t="s">
        <v>135</v>
      </c>
      <c r="D87" s="62" t="s">
        <v>19</v>
      </c>
      <c r="E87" s="39">
        <v>1.9569999999999999</v>
      </c>
      <c r="F87" s="63">
        <f aca="true" t="shared" si="6" ref="F87:F105">E87*$I$8</f>
        <v>0</v>
      </c>
      <c r="G87" s="40">
        <f t="shared" si="5"/>
        <v>0</v>
      </c>
      <c r="H87" s="41"/>
      <c r="I87" s="64">
        <f t="shared" si="4"/>
        <v>0</v>
      </c>
      <c r="J87" s="65" t="s">
        <v>25</v>
      </c>
      <c r="L87" s="66"/>
      <c r="M87" s="101"/>
    </row>
    <row r="88" spans="1:13" ht="22.5" customHeight="1">
      <c r="A88" s="60" t="s">
        <v>182</v>
      </c>
      <c r="B88" s="106"/>
      <c r="C88" s="68" t="s">
        <v>183</v>
      </c>
      <c r="D88" s="62" t="s">
        <v>19</v>
      </c>
      <c r="E88" s="39">
        <v>2.7295</v>
      </c>
      <c r="F88" s="63">
        <f t="shared" si="6"/>
        <v>0</v>
      </c>
      <c r="G88" s="40">
        <f t="shared" si="5"/>
        <v>0</v>
      </c>
      <c r="H88" s="41"/>
      <c r="I88" s="64">
        <f t="shared" si="4"/>
        <v>0</v>
      </c>
      <c r="J88" s="65" t="s">
        <v>9</v>
      </c>
      <c r="L88" s="66"/>
      <c r="M88" s="101"/>
    </row>
    <row r="89" spans="1:13" ht="22.5" customHeight="1">
      <c r="A89" s="60" t="s">
        <v>184</v>
      </c>
      <c r="B89" s="106"/>
      <c r="C89" s="68" t="s">
        <v>185</v>
      </c>
      <c r="D89" s="62" t="s">
        <v>19</v>
      </c>
      <c r="E89" s="39">
        <v>3.5329</v>
      </c>
      <c r="F89" s="63">
        <f t="shared" si="6"/>
        <v>0</v>
      </c>
      <c r="G89" s="40">
        <f t="shared" si="5"/>
        <v>0</v>
      </c>
      <c r="H89" s="41"/>
      <c r="I89" s="64">
        <f t="shared" si="4"/>
        <v>0</v>
      </c>
      <c r="J89" s="65" t="s">
        <v>13</v>
      </c>
      <c r="L89" s="66"/>
      <c r="M89" s="101"/>
    </row>
    <row r="90" spans="1:13" ht="22.5" customHeight="1">
      <c r="A90" s="60" t="s">
        <v>50</v>
      </c>
      <c r="B90" s="107"/>
      <c r="C90" s="68" t="s">
        <v>136</v>
      </c>
      <c r="D90" s="62" t="s">
        <v>19</v>
      </c>
      <c r="E90" s="39">
        <v>4.0994</v>
      </c>
      <c r="F90" s="63">
        <f t="shared" si="6"/>
        <v>0</v>
      </c>
      <c r="G90" s="40">
        <f t="shared" si="5"/>
        <v>0</v>
      </c>
      <c r="H90" s="41"/>
      <c r="I90" s="64">
        <f t="shared" si="4"/>
        <v>0</v>
      </c>
      <c r="J90" s="65" t="s">
        <v>14</v>
      </c>
      <c r="L90" s="66"/>
      <c r="M90" s="101"/>
    </row>
    <row r="91" spans="1:13" ht="22.5" customHeight="1">
      <c r="A91" s="60" t="s">
        <v>63</v>
      </c>
      <c r="B91" s="104"/>
      <c r="C91" s="68" t="s">
        <v>137</v>
      </c>
      <c r="D91" s="62" t="s">
        <v>19</v>
      </c>
      <c r="E91" s="39">
        <v>2.1115</v>
      </c>
      <c r="F91" s="63">
        <f t="shared" si="6"/>
        <v>0</v>
      </c>
      <c r="G91" s="40">
        <f t="shared" si="5"/>
        <v>0</v>
      </c>
      <c r="H91" s="41"/>
      <c r="I91" s="64">
        <f t="shared" si="4"/>
        <v>0</v>
      </c>
      <c r="J91" s="65" t="s">
        <v>9</v>
      </c>
      <c r="L91" s="66"/>
      <c r="M91" s="101"/>
    </row>
    <row r="92" spans="1:13" ht="22.5" customHeight="1">
      <c r="A92" s="60" t="s">
        <v>64</v>
      </c>
      <c r="B92" s="106"/>
      <c r="C92" s="68" t="s">
        <v>138</v>
      </c>
      <c r="D92" s="62" t="s">
        <v>19</v>
      </c>
      <c r="E92" s="39">
        <v>3.708</v>
      </c>
      <c r="F92" s="63">
        <f t="shared" si="6"/>
        <v>0</v>
      </c>
      <c r="G92" s="40">
        <f t="shared" si="5"/>
        <v>0</v>
      </c>
      <c r="H92" s="41"/>
      <c r="I92" s="64">
        <f t="shared" si="4"/>
        <v>0</v>
      </c>
      <c r="J92" s="65" t="s">
        <v>13</v>
      </c>
      <c r="L92" s="66"/>
      <c r="M92" s="101"/>
    </row>
    <row r="93" spans="1:13" ht="22.5" customHeight="1">
      <c r="A93" s="60" t="s">
        <v>65</v>
      </c>
      <c r="B93" s="107"/>
      <c r="C93" s="68" t="s">
        <v>139</v>
      </c>
      <c r="D93" s="62" t="s">
        <v>19</v>
      </c>
      <c r="E93" s="39">
        <v>5.8607000000000005</v>
      </c>
      <c r="F93" s="63">
        <f t="shared" si="6"/>
        <v>0</v>
      </c>
      <c r="G93" s="40">
        <f t="shared" si="5"/>
        <v>0</v>
      </c>
      <c r="H93" s="41"/>
      <c r="I93" s="64">
        <f t="shared" si="4"/>
        <v>0</v>
      </c>
      <c r="J93" s="65" t="s">
        <v>15</v>
      </c>
      <c r="L93" s="66"/>
      <c r="M93" s="101"/>
    </row>
    <row r="94" spans="1:13" ht="17.25" customHeight="1">
      <c r="A94" s="60" t="s">
        <v>81</v>
      </c>
      <c r="B94" s="104"/>
      <c r="C94" s="61" t="s">
        <v>140</v>
      </c>
      <c r="D94" s="62" t="s">
        <v>19</v>
      </c>
      <c r="E94" s="39">
        <v>0.4841</v>
      </c>
      <c r="F94" s="63">
        <f t="shared" si="6"/>
        <v>0</v>
      </c>
      <c r="G94" s="40">
        <f t="shared" si="5"/>
        <v>0</v>
      </c>
      <c r="H94" s="41"/>
      <c r="I94" s="64">
        <f t="shared" si="4"/>
        <v>0</v>
      </c>
      <c r="J94" s="65" t="s">
        <v>86</v>
      </c>
      <c r="L94" s="66"/>
      <c r="M94" s="101"/>
    </row>
    <row r="95" spans="1:13" ht="17.25" customHeight="1">
      <c r="A95" s="60" t="s">
        <v>82</v>
      </c>
      <c r="B95" s="106"/>
      <c r="C95" s="61" t="s">
        <v>141</v>
      </c>
      <c r="D95" s="62" t="s">
        <v>19</v>
      </c>
      <c r="E95" s="39">
        <v>0.7004</v>
      </c>
      <c r="F95" s="63">
        <f t="shared" si="6"/>
        <v>0</v>
      </c>
      <c r="G95" s="40">
        <f t="shared" si="5"/>
        <v>0</v>
      </c>
      <c r="H95" s="41"/>
      <c r="I95" s="64">
        <f t="shared" si="4"/>
        <v>0</v>
      </c>
      <c r="J95" s="65" t="s">
        <v>85</v>
      </c>
      <c r="L95" s="66"/>
      <c r="M95" s="101"/>
    </row>
    <row r="96" spans="1:13" ht="17.25" customHeight="1">
      <c r="A96" s="60" t="s">
        <v>83</v>
      </c>
      <c r="B96" s="106"/>
      <c r="C96" s="61" t="s">
        <v>142</v>
      </c>
      <c r="D96" s="62" t="s">
        <v>19</v>
      </c>
      <c r="E96" s="39">
        <v>1.1330000000000002</v>
      </c>
      <c r="F96" s="63">
        <f t="shared" si="6"/>
        <v>0</v>
      </c>
      <c r="G96" s="40">
        <f t="shared" si="5"/>
        <v>0</v>
      </c>
      <c r="H96" s="41"/>
      <c r="I96" s="64">
        <f t="shared" si="4"/>
        <v>0</v>
      </c>
      <c r="J96" s="65" t="s">
        <v>9</v>
      </c>
      <c r="L96" s="66"/>
      <c r="M96" s="101"/>
    </row>
    <row r="97" spans="1:13" ht="17.25" customHeight="1">
      <c r="A97" s="60" t="s">
        <v>84</v>
      </c>
      <c r="B97" s="107"/>
      <c r="C97" s="61" t="s">
        <v>143</v>
      </c>
      <c r="D97" s="62" t="s">
        <v>19</v>
      </c>
      <c r="E97" s="39">
        <v>2.0497</v>
      </c>
      <c r="F97" s="63">
        <f t="shared" si="6"/>
        <v>0</v>
      </c>
      <c r="G97" s="40">
        <f t="shared" si="5"/>
        <v>0</v>
      </c>
      <c r="H97" s="41"/>
      <c r="I97" s="40">
        <f t="shared" si="4"/>
        <v>0</v>
      </c>
      <c r="J97" s="65" t="s">
        <v>26</v>
      </c>
      <c r="L97" s="66"/>
      <c r="M97" s="101"/>
    </row>
    <row r="98" spans="1:13" ht="22.5" customHeight="1">
      <c r="A98" s="60" t="s">
        <v>204</v>
      </c>
      <c r="B98" s="69"/>
      <c r="C98" s="70" t="s">
        <v>201</v>
      </c>
      <c r="D98" s="62" t="s">
        <v>19</v>
      </c>
      <c r="E98" s="39">
        <v>1.9364</v>
      </c>
      <c r="F98" s="63">
        <f t="shared" si="6"/>
        <v>0</v>
      </c>
      <c r="G98" s="40">
        <f t="shared" si="5"/>
        <v>0</v>
      </c>
      <c r="H98" s="41"/>
      <c r="I98" s="40">
        <f t="shared" si="4"/>
        <v>0</v>
      </c>
      <c r="J98" s="65"/>
      <c r="L98" s="71"/>
      <c r="M98" s="101"/>
    </row>
    <row r="99" spans="1:13" ht="22.5" customHeight="1">
      <c r="A99" s="60" t="s">
        <v>205</v>
      </c>
      <c r="B99" s="72"/>
      <c r="C99" s="61" t="s">
        <v>202</v>
      </c>
      <c r="D99" s="62" t="s">
        <v>19</v>
      </c>
      <c r="E99" s="39">
        <v>2.7604</v>
      </c>
      <c r="F99" s="63">
        <f t="shared" si="6"/>
        <v>0</v>
      </c>
      <c r="G99" s="40">
        <f t="shared" si="5"/>
        <v>0</v>
      </c>
      <c r="H99" s="41"/>
      <c r="I99" s="40">
        <f aca="true" t="shared" si="7" ref="I99:I105">G99*H99</f>
        <v>0</v>
      </c>
      <c r="J99" s="65"/>
      <c r="L99" s="71"/>
      <c r="M99" s="101"/>
    </row>
    <row r="100" spans="1:13" ht="22.5" customHeight="1">
      <c r="A100" s="60" t="s">
        <v>206</v>
      </c>
      <c r="B100" s="73"/>
      <c r="C100" s="74" t="s">
        <v>203</v>
      </c>
      <c r="D100" s="62" t="s">
        <v>19</v>
      </c>
      <c r="E100" s="39">
        <v>2.8428</v>
      </c>
      <c r="F100" s="63">
        <f t="shared" si="6"/>
        <v>0</v>
      </c>
      <c r="G100" s="40">
        <f t="shared" si="5"/>
        <v>0</v>
      </c>
      <c r="H100" s="41"/>
      <c r="I100" s="40">
        <f t="shared" si="7"/>
        <v>0</v>
      </c>
      <c r="J100" s="65"/>
      <c r="L100" s="71"/>
      <c r="M100" s="101"/>
    </row>
    <row r="101" spans="1:13" ht="22.5" customHeight="1">
      <c r="A101" s="60" t="s">
        <v>189</v>
      </c>
      <c r="B101" s="69"/>
      <c r="C101" s="61" t="s">
        <v>191</v>
      </c>
      <c r="D101" s="62" t="s">
        <v>19</v>
      </c>
      <c r="E101" s="39">
        <v>9.0846</v>
      </c>
      <c r="F101" s="63">
        <f t="shared" si="6"/>
        <v>0</v>
      </c>
      <c r="G101" s="40">
        <f t="shared" si="5"/>
        <v>0</v>
      </c>
      <c r="H101" s="41"/>
      <c r="I101" s="40">
        <f t="shared" si="7"/>
        <v>0</v>
      </c>
      <c r="J101" s="65"/>
      <c r="L101" s="71"/>
      <c r="M101" s="101"/>
    </row>
    <row r="102" spans="1:13" ht="22.5" customHeight="1">
      <c r="A102" s="60" t="s">
        <v>186</v>
      </c>
      <c r="B102" s="67"/>
      <c r="C102" s="61" t="s">
        <v>192</v>
      </c>
      <c r="D102" s="62" t="s">
        <v>19</v>
      </c>
      <c r="E102" s="39">
        <v>9.836500000000001</v>
      </c>
      <c r="F102" s="63">
        <f t="shared" si="6"/>
        <v>0</v>
      </c>
      <c r="G102" s="40">
        <f t="shared" si="5"/>
        <v>0</v>
      </c>
      <c r="H102" s="41"/>
      <c r="I102" s="64">
        <f t="shared" si="7"/>
        <v>0</v>
      </c>
      <c r="J102" s="65"/>
      <c r="L102" s="71"/>
      <c r="M102" s="101"/>
    </row>
    <row r="103" spans="1:13" ht="22.5" customHeight="1">
      <c r="A103" s="60" t="s">
        <v>187</v>
      </c>
      <c r="B103" s="69"/>
      <c r="C103" s="61" t="s">
        <v>193</v>
      </c>
      <c r="D103" s="62" t="s">
        <v>19</v>
      </c>
      <c r="E103" s="39">
        <v>12.565999999999999</v>
      </c>
      <c r="F103" s="63">
        <f t="shared" si="6"/>
        <v>0</v>
      </c>
      <c r="G103" s="40">
        <f t="shared" si="5"/>
        <v>0</v>
      </c>
      <c r="H103" s="41"/>
      <c r="I103" s="64">
        <f t="shared" si="7"/>
        <v>0</v>
      </c>
      <c r="J103" s="65"/>
      <c r="L103" s="71"/>
      <c r="M103" s="101"/>
    </row>
    <row r="104" spans="1:13" ht="34.5" customHeight="1">
      <c r="A104" s="60" t="s">
        <v>190</v>
      </c>
      <c r="B104" s="75"/>
      <c r="C104" s="61" t="s">
        <v>194</v>
      </c>
      <c r="D104" s="62" t="s">
        <v>19</v>
      </c>
      <c r="E104" s="39">
        <v>7.1173</v>
      </c>
      <c r="F104" s="63">
        <f t="shared" si="6"/>
        <v>0</v>
      </c>
      <c r="G104" s="40">
        <f t="shared" si="5"/>
        <v>0</v>
      </c>
      <c r="H104" s="41"/>
      <c r="I104" s="40">
        <f t="shared" si="7"/>
        <v>0</v>
      </c>
      <c r="J104" s="65"/>
      <c r="L104" s="71"/>
      <c r="M104" s="101"/>
    </row>
    <row r="105" spans="1:13" ht="34.5" customHeight="1">
      <c r="A105" s="60" t="s">
        <v>188</v>
      </c>
      <c r="B105" s="73"/>
      <c r="C105" s="61" t="s">
        <v>195</v>
      </c>
      <c r="D105" s="76" t="s">
        <v>19</v>
      </c>
      <c r="E105" s="63">
        <v>8.034</v>
      </c>
      <c r="F105" s="63">
        <f t="shared" si="6"/>
        <v>0</v>
      </c>
      <c r="G105" s="64">
        <f t="shared" si="5"/>
        <v>0</v>
      </c>
      <c r="H105" s="77"/>
      <c r="I105" s="64">
        <f t="shared" si="7"/>
        <v>0</v>
      </c>
      <c r="J105" s="78"/>
      <c r="L105" s="71"/>
      <c r="M105" s="101"/>
    </row>
    <row r="106" spans="1:12" ht="32.25" customHeight="1">
      <c r="A106" s="53"/>
      <c r="B106" s="79" t="s">
        <v>196</v>
      </c>
      <c r="C106" s="80"/>
      <c r="D106" s="81"/>
      <c r="E106" s="82"/>
      <c r="F106" s="82"/>
      <c r="G106" s="83"/>
      <c r="H106" s="82"/>
      <c r="I106" s="82"/>
      <c r="J106" s="84"/>
      <c r="L106" s="59"/>
    </row>
    <row r="107" spans="1:13" ht="69" customHeight="1">
      <c r="A107" s="85" t="s">
        <v>198</v>
      </c>
      <c r="B107" s="85"/>
      <c r="C107" s="85" t="s">
        <v>197</v>
      </c>
      <c r="D107" s="86" t="s">
        <v>19</v>
      </c>
      <c r="E107" s="87">
        <v>562.6272</v>
      </c>
      <c r="F107" s="87">
        <f>E107*$I$8</f>
        <v>0</v>
      </c>
      <c r="G107" s="88">
        <f t="shared" si="5"/>
        <v>0</v>
      </c>
      <c r="H107" s="89"/>
      <c r="I107" s="90">
        <f>G107*H107</f>
        <v>0</v>
      </c>
      <c r="J107" s="91"/>
      <c r="L107" s="71"/>
      <c r="M107" s="101"/>
    </row>
    <row r="108" spans="1:13" ht="69" customHeight="1">
      <c r="A108" s="85" t="s">
        <v>200</v>
      </c>
      <c r="B108" s="85"/>
      <c r="C108" s="92" t="s">
        <v>199</v>
      </c>
      <c r="D108" s="93" t="s">
        <v>19</v>
      </c>
      <c r="E108" s="38">
        <v>544.3859</v>
      </c>
      <c r="F108" s="38">
        <f>E108*$I$8</f>
        <v>0</v>
      </c>
      <c r="G108" s="40">
        <f>F108*(1-$I$9)</f>
        <v>0</v>
      </c>
      <c r="H108" s="94"/>
      <c r="I108" s="95">
        <f>G108*H108</f>
        <v>0</v>
      </c>
      <c r="J108" s="96"/>
      <c r="L108" s="71"/>
      <c r="M108" s="101"/>
    </row>
    <row r="109" spans="1:13" ht="69" customHeight="1">
      <c r="A109" s="93" t="s">
        <v>221</v>
      </c>
      <c r="B109" s="85"/>
      <c r="C109" s="92" t="s">
        <v>222</v>
      </c>
      <c r="D109" s="93" t="s">
        <v>19</v>
      </c>
      <c r="E109" s="50">
        <v>47.544799999999995</v>
      </c>
      <c r="F109" s="38">
        <f>E109*$I$8</f>
        <v>0</v>
      </c>
      <c r="G109" s="40">
        <f>F109*(1-$I$9)</f>
        <v>0</v>
      </c>
      <c r="H109" s="94"/>
      <c r="I109" s="95">
        <f>G109*H109</f>
        <v>0</v>
      </c>
      <c r="J109" s="96"/>
      <c r="L109" s="71"/>
      <c r="M109" s="101"/>
    </row>
    <row r="111" spans="5:6" ht="15">
      <c r="E111" s="98" t="s">
        <v>145</v>
      </c>
      <c r="F111" s="98"/>
    </row>
    <row r="112" spans="5:7" ht="15">
      <c r="E112" s="99" t="s">
        <v>147</v>
      </c>
      <c r="F112" s="99"/>
      <c r="G112" s="50">
        <f>SUM(H12:H105)</f>
        <v>0</v>
      </c>
    </row>
    <row r="113" spans="5:7" ht="15">
      <c r="E113" s="99" t="s">
        <v>146</v>
      </c>
      <c r="F113" s="99"/>
      <c r="G113" s="100">
        <f>SUM(I12:I105)</f>
        <v>0</v>
      </c>
    </row>
  </sheetData>
  <sheetProtection password="C613" sheet="1"/>
  <mergeCells count="20">
    <mergeCell ref="B16:C16"/>
    <mergeCell ref="B85:B90"/>
    <mergeCell ref="B91:B93"/>
    <mergeCell ref="B94:B97"/>
    <mergeCell ref="B44:B47"/>
    <mergeCell ref="B48:B52"/>
    <mergeCell ref="B53:B57"/>
    <mergeCell ref="B58:B61"/>
    <mergeCell ref="B62:B82"/>
    <mergeCell ref="B83:B84"/>
    <mergeCell ref="B33:B39"/>
    <mergeCell ref="B40:B43"/>
    <mergeCell ref="A1:J2"/>
    <mergeCell ref="B12:B14"/>
    <mergeCell ref="E11:G11"/>
    <mergeCell ref="B21:C21"/>
    <mergeCell ref="B22:B25"/>
    <mergeCell ref="B26:B32"/>
    <mergeCell ref="B11:C11"/>
    <mergeCell ref="B17:B2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10" sqref="E10"/>
    </sheetView>
  </sheetViews>
  <sheetFormatPr defaultColWidth="9.140625" defaultRowHeight="15"/>
  <cols>
    <col min="2" max="2" width="10.28125" style="0" bestFit="1" customWidth="1"/>
  </cols>
  <sheetData>
    <row r="1" spans="1:2" ht="15">
      <c r="A1" s="1"/>
      <c r="B1" s="1"/>
    </row>
    <row r="2" spans="1:2" ht="15">
      <c r="A2" s="3"/>
      <c r="B2" s="4"/>
    </row>
    <row r="3" spans="1:2" ht="15">
      <c r="A3" s="3"/>
      <c r="B3" s="4"/>
    </row>
    <row r="4" spans="1:2" ht="15">
      <c r="A4" s="3"/>
      <c r="B4" s="4"/>
    </row>
    <row r="5" spans="1:2" ht="15">
      <c r="A5" s="3"/>
      <c r="B5" s="4"/>
    </row>
    <row r="6" spans="1:2" ht="15">
      <c r="A6" s="3"/>
      <c r="B6" s="4"/>
    </row>
    <row r="7" spans="1:2" ht="15">
      <c r="A7" s="3"/>
      <c r="B7" s="4"/>
    </row>
    <row r="8" spans="1:2" ht="15">
      <c r="A8" s="3"/>
      <c r="B8" s="4"/>
    </row>
    <row r="9" spans="1:2" ht="15">
      <c r="A9" s="3"/>
      <c r="B9" s="4"/>
    </row>
    <row r="10" spans="1:2" ht="15">
      <c r="A10" s="3"/>
      <c r="B10" s="4"/>
    </row>
    <row r="11" spans="1:2" ht="15">
      <c r="A11" s="3"/>
      <c r="B11" s="4"/>
    </row>
    <row r="12" spans="1:2" ht="15">
      <c r="A12" s="3"/>
      <c r="B12" s="4"/>
    </row>
    <row r="13" spans="1:2" ht="15">
      <c r="A13" s="3"/>
      <c r="B13" s="4"/>
    </row>
    <row r="14" spans="1:2" ht="15">
      <c r="A14" s="3"/>
      <c r="B14" s="4"/>
    </row>
    <row r="15" spans="1:2" ht="15">
      <c r="A15" s="3"/>
      <c r="B15" s="4"/>
    </row>
    <row r="16" spans="1:2" ht="15">
      <c r="A16" s="1"/>
      <c r="B16" s="1"/>
    </row>
    <row r="17" spans="1:2" ht="15">
      <c r="A17" s="1"/>
      <c r="B1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2018-02-26T07:01:51Z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0x010100ABF2476EBB93F343928EEF476290B708</vt:lpwstr>
  </property>
  <property fmtid="{D5CDD505-2E9C-101B-9397-08002B2CF9AE}" pid="3" name="IsMyDocuments">
    <vt:lpwstr>1</vt:lpwstr>
  </property>
</Properties>
</file>